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cuments\Financijski izvještaj I-XI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8920" windowHeight="125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E292" i="9" s="1"/>
  <c r="B292" i="9" s="1"/>
  <c r="G292" i="9"/>
  <c r="F292" i="9"/>
  <c r="H291" i="9"/>
  <c r="G291" i="9"/>
  <c r="F291" i="9"/>
  <c r="E291" i="9"/>
  <c r="B291" i="9" s="1"/>
  <c r="F290" i="9"/>
  <c r="F289" i="9"/>
  <c r="H288" i="9"/>
  <c r="G288" i="9"/>
  <c r="F288" i="9"/>
  <c r="E288" i="9"/>
  <c r="B288" i="9"/>
  <c r="H287" i="9"/>
  <c r="G287" i="9"/>
  <c r="F287" i="9"/>
  <c r="H286" i="9"/>
  <c r="G286" i="9"/>
  <c r="E286" i="9" s="1"/>
  <c r="B286" i="9" s="1"/>
  <c r="F286" i="9"/>
  <c r="H285" i="9"/>
  <c r="G285" i="9"/>
  <c r="F285" i="9"/>
  <c r="F284" i="9"/>
  <c r="H283" i="9"/>
  <c r="G283" i="9"/>
  <c r="F283" i="9"/>
  <c r="B283" i="9" s="1"/>
  <c r="E283" i="9"/>
  <c r="H282" i="9"/>
  <c r="G282" i="9"/>
  <c r="E282" i="9" s="1"/>
  <c r="B282" i="9" s="1"/>
  <c r="F282" i="9"/>
  <c r="H281" i="9"/>
  <c r="G281" i="9"/>
  <c r="E281" i="9" s="1"/>
  <c r="B281" i="9" s="1"/>
  <c r="F281" i="9"/>
  <c r="F280" i="9"/>
  <c r="F277" i="9" s="1"/>
  <c r="F279" i="9"/>
  <c r="F278" i="9"/>
  <c r="F276" i="9"/>
  <c r="L275" i="9"/>
  <c r="H275" i="9"/>
  <c r="F275" i="9"/>
  <c r="F274" i="9"/>
  <c r="I273" i="9"/>
  <c r="H273" i="9"/>
  <c r="F273" i="9"/>
  <c r="B273" i="9" s="1"/>
  <c r="E273" i="9"/>
  <c r="E272" i="9"/>
  <c r="M271" i="9"/>
  <c r="L271" i="9"/>
  <c r="F271" i="9" s="1"/>
  <c r="B271" i="9" s="1"/>
  <c r="E271" i="9"/>
  <c r="M270" i="9"/>
  <c r="L270" i="9"/>
  <c r="F270" i="9" s="1"/>
  <c r="B270" i="9" s="1"/>
  <c r="E270" i="9"/>
  <c r="M269" i="9"/>
  <c r="L269" i="9"/>
  <c r="F269" i="9"/>
  <c r="B269" i="9" s="1"/>
  <c r="E269" i="9"/>
  <c r="M268" i="9"/>
  <c r="L268" i="9"/>
  <c r="F268" i="9"/>
  <c r="B268" i="9" s="1"/>
  <c r="E268" i="9"/>
  <c r="M267" i="9"/>
  <c r="F267" i="9" s="1"/>
  <c r="B267" i="9" s="1"/>
  <c r="L267" i="9"/>
  <c r="E267" i="9"/>
  <c r="M266" i="9"/>
  <c r="F266" i="9" s="1"/>
  <c r="L266" i="9"/>
  <c r="E266" i="9"/>
  <c r="B266" i="9" s="1"/>
  <c r="M265" i="9"/>
  <c r="L265" i="9"/>
  <c r="F265" i="9"/>
  <c r="E265" i="9"/>
  <c r="B265" i="9" s="1"/>
  <c r="M264" i="9"/>
  <c r="L264" i="9"/>
  <c r="F264" i="9" s="1"/>
  <c r="E264" i="9"/>
  <c r="B264" i="9" s="1"/>
  <c r="M263" i="9"/>
  <c r="L263" i="9"/>
  <c r="F263" i="9" s="1"/>
  <c r="B263" i="9" s="1"/>
  <c r="E263" i="9"/>
  <c r="M262" i="9"/>
  <c r="L262" i="9"/>
  <c r="F262" i="9" s="1"/>
  <c r="B262" i="9" s="1"/>
  <c r="E262" i="9"/>
  <c r="M261" i="9"/>
  <c r="L261" i="9"/>
  <c r="F261" i="9"/>
  <c r="B261" i="9" s="1"/>
  <c r="E261" i="9"/>
  <c r="M260" i="9"/>
  <c r="L260" i="9"/>
  <c r="F260" i="9"/>
  <c r="B260" i="9" s="1"/>
  <c r="E260" i="9"/>
  <c r="M259" i="9"/>
  <c r="L259" i="9"/>
  <c r="F259" i="9" s="1"/>
  <c r="B259" i="9" s="1"/>
  <c r="E259" i="9"/>
  <c r="M258" i="9"/>
  <c r="F258" i="9" s="1"/>
  <c r="L258" i="9"/>
  <c r="E258" i="9"/>
  <c r="B258" i="9" s="1"/>
  <c r="M257" i="9"/>
  <c r="L257" i="9"/>
  <c r="F257" i="9"/>
  <c r="E257" i="9"/>
  <c r="B257" i="9" s="1"/>
  <c r="M256" i="9"/>
  <c r="L256" i="9"/>
  <c r="F256" i="9" s="1"/>
  <c r="E256" i="9"/>
  <c r="B256" i="9" s="1"/>
  <c r="M255" i="9"/>
  <c r="L255" i="9"/>
  <c r="F255" i="9" s="1"/>
  <c r="B255" i="9" s="1"/>
  <c r="E255" i="9"/>
  <c r="M254" i="9"/>
  <c r="L254" i="9"/>
  <c r="F254" i="9" s="1"/>
  <c r="B254" i="9" s="1"/>
  <c r="E254" i="9"/>
  <c r="M253" i="9"/>
  <c r="L253" i="9"/>
  <c r="F253" i="9"/>
  <c r="E253" i="9"/>
  <c r="B253" i="9" s="1"/>
  <c r="M252" i="9"/>
  <c r="L252" i="9"/>
  <c r="F252" i="9"/>
  <c r="B252" i="9" s="1"/>
  <c r="E252" i="9"/>
  <c r="M251" i="9"/>
  <c r="L251" i="9"/>
  <c r="F251" i="9" s="1"/>
  <c r="B251" i="9" s="1"/>
  <c r="E251" i="9"/>
  <c r="M250" i="9"/>
  <c r="F250" i="9" s="1"/>
  <c r="L250" i="9"/>
  <c r="E250" i="9"/>
  <c r="M249" i="9"/>
  <c r="L249" i="9"/>
  <c r="F249" i="9"/>
  <c r="E249" i="9"/>
  <c r="B249" i="9" s="1"/>
  <c r="M248" i="9"/>
  <c r="L248" i="9"/>
  <c r="F248" i="9" s="1"/>
  <c r="E248" i="9"/>
  <c r="B248" i="9" s="1"/>
  <c r="M247" i="9"/>
  <c r="L247" i="9"/>
  <c r="F247" i="9" s="1"/>
  <c r="B247" i="9" s="1"/>
  <c r="E247" i="9"/>
  <c r="M246" i="9"/>
  <c r="L246" i="9"/>
  <c r="F246" i="9" s="1"/>
  <c r="B246" i="9" s="1"/>
  <c r="E246" i="9"/>
  <c r="M245" i="9"/>
  <c r="L245" i="9"/>
  <c r="F245" i="9"/>
  <c r="E245" i="9"/>
  <c r="B245" i="9" s="1"/>
  <c r="M244" i="9"/>
  <c r="L244" i="9"/>
  <c r="F244" i="9"/>
  <c r="B244" i="9" s="1"/>
  <c r="E244" i="9"/>
  <c r="M243" i="9"/>
  <c r="L243" i="9"/>
  <c r="F243" i="9" s="1"/>
  <c r="B243" i="9" s="1"/>
  <c r="E243" i="9"/>
  <c r="M242" i="9"/>
  <c r="F242" i="9" s="1"/>
  <c r="L242" i="9"/>
  <c r="E242" i="9"/>
  <c r="M241" i="9"/>
  <c r="L241" i="9"/>
  <c r="F241" i="9"/>
  <c r="E241" i="9"/>
  <c r="B241" i="9" s="1"/>
  <c r="M240" i="9"/>
  <c r="L240" i="9"/>
  <c r="F240" i="9" s="1"/>
  <c r="E240" i="9"/>
  <c r="M239" i="9"/>
  <c r="L239" i="9"/>
  <c r="F239" i="9" s="1"/>
  <c r="B239" i="9" s="1"/>
  <c r="E239" i="9"/>
  <c r="M238" i="9"/>
  <c r="L238" i="9"/>
  <c r="F238" i="9" s="1"/>
  <c r="B238" i="9" s="1"/>
  <c r="E238" i="9"/>
  <c r="M237" i="9"/>
  <c r="L237" i="9"/>
  <c r="F237" i="9"/>
  <c r="E237" i="9"/>
  <c r="B237" i="9" s="1"/>
  <c r="M236" i="9"/>
  <c r="L236" i="9"/>
  <c r="F236" i="9"/>
  <c r="B236" i="9" s="1"/>
  <c r="E236" i="9"/>
  <c r="M235" i="9"/>
  <c r="L235" i="9"/>
  <c r="F235" i="9" s="1"/>
  <c r="B235" i="9" s="1"/>
  <c r="E235" i="9"/>
  <c r="M234" i="9"/>
  <c r="F234" i="9" s="1"/>
  <c r="L234" i="9"/>
  <c r="E234" i="9"/>
  <c r="B234" i="9" s="1"/>
  <c r="M233" i="9"/>
  <c r="L233" i="9"/>
  <c r="F233" i="9"/>
  <c r="E233" i="9"/>
  <c r="B233" i="9" s="1"/>
  <c r="M232" i="9"/>
  <c r="L232" i="9"/>
  <c r="F232" i="9" s="1"/>
  <c r="E232" i="9"/>
  <c r="M231" i="9"/>
  <c r="L231" i="9"/>
  <c r="F231" i="9" s="1"/>
  <c r="B231" i="9" s="1"/>
  <c r="E231" i="9"/>
  <c r="M230" i="9"/>
  <c r="L230" i="9"/>
  <c r="F230" i="9" s="1"/>
  <c r="B230" i="9" s="1"/>
  <c r="E230" i="9"/>
  <c r="M229" i="9"/>
  <c r="L229" i="9"/>
  <c r="F229" i="9"/>
  <c r="E229" i="9"/>
  <c r="B229" i="9" s="1"/>
  <c r="M228" i="9"/>
  <c r="L228" i="9"/>
  <c r="F228" i="9"/>
  <c r="B228" i="9" s="1"/>
  <c r="E228" i="9"/>
  <c r="M227" i="9"/>
  <c r="L227" i="9"/>
  <c r="F227" i="9" s="1"/>
  <c r="B227" i="9" s="1"/>
  <c r="E227" i="9"/>
  <c r="M226" i="9"/>
  <c r="F226" i="9" s="1"/>
  <c r="L226" i="9"/>
  <c r="E226" i="9"/>
  <c r="M225" i="9"/>
  <c r="L225" i="9"/>
  <c r="F225" i="9"/>
  <c r="E225" i="9"/>
  <c r="B225" i="9" s="1"/>
  <c r="M224" i="9"/>
  <c r="L224" i="9"/>
  <c r="F224" i="9" s="1"/>
  <c r="E224" i="9"/>
  <c r="M223" i="9"/>
  <c r="L223" i="9"/>
  <c r="F223" i="9" s="1"/>
  <c r="B223" i="9" s="1"/>
  <c r="E223" i="9"/>
  <c r="M222" i="9"/>
  <c r="L222" i="9"/>
  <c r="F222" i="9" s="1"/>
  <c r="B222" i="9" s="1"/>
  <c r="E222" i="9"/>
  <c r="M221" i="9"/>
  <c r="L221" i="9"/>
  <c r="F221" i="9"/>
  <c r="E221" i="9"/>
  <c r="B221" i="9" s="1"/>
  <c r="M220" i="9"/>
  <c r="L220" i="9"/>
  <c r="F220" i="9"/>
  <c r="B220" i="9" s="1"/>
  <c r="E220" i="9"/>
  <c r="M219" i="9"/>
  <c r="L219" i="9"/>
  <c r="F219" i="9" s="1"/>
  <c r="B219" i="9" s="1"/>
  <c r="E219" i="9"/>
  <c r="M218" i="9"/>
  <c r="F218" i="9" s="1"/>
  <c r="L218" i="9"/>
  <c r="E218" i="9"/>
  <c r="B218" i="9" s="1"/>
  <c r="M217" i="9"/>
  <c r="L217" i="9"/>
  <c r="F217" i="9" s="1"/>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4" i="8"/>
  <c r="D36" i="8"/>
  <c r="D26" i="8"/>
  <c r="D24" i="8" s="1"/>
  <c r="C1499" i="1" s="1"/>
  <c r="H1499" i="1" s="1"/>
  <c r="D18" i="8"/>
  <c r="D8" i="8"/>
  <c r="D6" i="8" s="1"/>
  <c r="E44" i="7"/>
  <c r="D44" i="7"/>
  <c r="E39" i="7"/>
  <c r="E38" i="7" s="1"/>
  <c r="D1469" i="1" s="1"/>
  <c r="D39" i="7"/>
  <c r="D38" i="7" s="1"/>
  <c r="H31" i="3" s="1"/>
  <c r="E30" i="7"/>
  <c r="E22" i="7" s="1"/>
  <c r="D1453" i="1" s="1"/>
  <c r="D30" i="7"/>
  <c r="E23" i="7"/>
  <c r="D23" i="7"/>
  <c r="D22" i="7"/>
  <c r="E14" i="7"/>
  <c r="D14" i="7"/>
  <c r="E7" i="7"/>
  <c r="E6" i="7" s="1"/>
  <c r="D7" i="7"/>
  <c r="D6"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F246" i="5" s="1"/>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F79" i="5" s="1"/>
  <c r="E78" i="5"/>
  <c r="F77" i="5"/>
  <c r="F76" i="5"/>
  <c r="F75" i="5"/>
  <c r="F74" i="5"/>
  <c r="F73" i="5"/>
  <c r="F72" i="5"/>
  <c r="F71" i="5"/>
  <c r="E70" i="5"/>
  <c r="D70" i="5"/>
  <c r="F70"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E567" i="4" s="1"/>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E416" i="4"/>
  <c r="D416" i="4"/>
  <c r="D643" i="4"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5" i="4"/>
  <c r="F354" i="4"/>
  <c r="F353" i="4"/>
  <c r="E352" i="4"/>
  <c r="D352" i="4"/>
  <c r="F352" i="4" s="1"/>
  <c r="E351" i="4"/>
  <c r="E350"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3" i="4" s="1"/>
  <c r="D152"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E50" i="4" s="1"/>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I16" i="3" s="1"/>
  <c r="D8" i="4"/>
  <c r="F8" i="4" s="1"/>
  <c r="I36" i="3"/>
  <c r="G36" i="3"/>
  <c r="B36" i="3"/>
  <c r="G35" i="3"/>
  <c r="B35" i="3"/>
  <c r="G34" i="3"/>
  <c r="B34" i="3"/>
  <c r="I33" i="3"/>
  <c r="G33" i="3"/>
  <c r="B33" i="3"/>
  <c r="I32" i="3"/>
  <c r="H32" i="3"/>
  <c r="G32" i="3"/>
  <c r="B32" i="3"/>
  <c r="G31" i="3"/>
  <c r="B31" i="3"/>
  <c r="I30" i="3"/>
  <c r="H30" i="3"/>
  <c r="G30" i="3"/>
  <c r="B30" i="3"/>
  <c r="H29" i="3"/>
  <c r="G29" i="3"/>
  <c r="B29" i="3"/>
  <c r="G28" i="3"/>
  <c r="B28" i="3"/>
  <c r="G27" i="3"/>
  <c r="B27" i="3"/>
  <c r="I26" i="3"/>
  <c r="H26" i="3"/>
  <c r="G26" i="3"/>
  <c r="B26"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D1475" i="1"/>
  <c r="C1475" i="1"/>
  <c r="H1475" i="1" s="1"/>
  <c r="D1474" i="1"/>
  <c r="C1474" i="1"/>
  <c r="J1474" i="1" s="1"/>
  <c r="D1473" i="1"/>
  <c r="C1473" i="1"/>
  <c r="J1473" i="1" s="1"/>
  <c r="D1472" i="1"/>
  <c r="C1472" i="1"/>
  <c r="D1471" i="1"/>
  <c r="C1471" i="1"/>
  <c r="J1471" i="1" s="1"/>
  <c r="D1470" i="1"/>
  <c r="C1470" i="1"/>
  <c r="H1470"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C1453" i="1"/>
  <c r="H1453" i="1" s="1"/>
  <c r="D1452" i="1"/>
  <c r="C1452" i="1"/>
  <c r="D1451" i="1"/>
  <c r="C1451" i="1"/>
  <c r="J1451" i="1" s="1"/>
  <c r="D1450" i="1"/>
  <c r="C1450" i="1"/>
  <c r="J1450" i="1" s="1"/>
  <c r="D1449" i="1"/>
  <c r="C1449" i="1"/>
  <c r="J1449" i="1" s="1"/>
  <c r="D1448" i="1"/>
  <c r="C1448" i="1"/>
  <c r="D1447" i="1"/>
  <c r="C1447" i="1"/>
  <c r="J1447" i="1" s="1"/>
  <c r="D1446" i="1"/>
  <c r="C1446" i="1"/>
  <c r="J1446" i="1" s="1"/>
  <c r="D1445" i="1"/>
  <c r="C1445" i="1"/>
  <c r="J1445" i="1" s="1"/>
  <c r="D1444" i="1"/>
  <c r="C1444" i="1"/>
  <c r="D1443" i="1"/>
  <c r="C1443" i="1"/>
  <c r="J1443" i="1" s="1"/>
  <c r="D1442" i="1"/>
  <c r="C1442" i="1"/>
  <c r="J1442" i="1" s="1"/>
  <c r="D1441" i="1"/>
  <c r="C1441" i="1"/>
  <c r="J1441" i="1" s="1"/>
  <c r="D1440" i="1"/>
  <c r="C1440" i="1"/>
  <c r="D1439" i="1"/>
  <c r="C1439" i="1"/>
  <c r="J1439" i="1" s="1"/>
  <c r="D1438" i="1"/>
  <c r="C1438" i="1"/>
  <c r="H1438" i="1" s="1"/>
  <c r="C1437" i="1"/>
  <c r="C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D1420" i="1"/>
  <c r="C1420" i="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D1381" i="1"/>
  <c r="C1381" i="1"/>
  <c r="D1380" i="1"/>
  <c r="C1380" i="1"/>
  <c r="H1380" i="1" s="1"/>
  <c r="D1379" i="1"/>
  <c r="C1379" i="1"/>
  <c r="D1378" i="1"/>
  <c r="C1378" i="1"/>
  <c r="D1377" i="1"/>
  <c r="C1377" i="1"/>
  <c r="D1376" i="1"/>
  <c r="C1376" i="1"/>
  <c r="H1376" i="1" s="1"/>
  <c r="D1375" i="1"/>
  <c r="C1375" i="1"/>
  <c r="D1374" i="1"/>
  <c r="C1374" i="1"/>
  <c r="D1373" i="1"/>
  <c r="C1373" i="1"/>
  <c r="D1372" i="1"/>
  <c r="C1372" i="1"/>
  <c r="H1372" i="1" s="1"/>
  <c r="D1371" i="1"/>
  <c r="C1371" i="1"/>
  <c r="D1370" i="1"/>
  <c r="C1370" i="1"/>
  <c r="D1369" i="1"/>
  <c r="C1369" i="1"/>
  <c r="D1368" i="1"/>
  <c r="C1368" i="1"/>
  <c r="H1368" i="1" s="1"/>
  <c r="D1367" i="1"/>
  <c r="C1367" i="1"/>
  <c r="D1366" i="1"/>
  <c r="C1366" i="1"/>
  <c r="D1365" i="1"/>
  <c r="C1365" i="1"/>
  <c r="D1364" i="1"/>
  <c r="C1364" i="1"/>
  <c r="H1364" i="1" s="1"/>
  <c r="D1363" i="1"/>
  <c r="C1363" i="1"/>
  <c r="D1362" i="1"/>
  <c r="C1362" i="1"/>
  <c r="D1361" i="1"/>
  <c r="C1361" i="1"/>
  <c r="D1360" i="1"/>
  <c r="C1360" i="1"/>
  <c r="H1360" i="1" s="1"/>
  <c r="D1359" i="1"/>
  <c r="C1359" i="1"/>
  <c r="D1358" i="1"/>
  <c r="C1358" i="1"/>
  <c r="D1357" i="1"/>
  <c r="C1357" i="1"/>
  <c r="D1356" i="1"/>
  <c r="C1356" i="1"/>
  <c r="H1356" i="1" s="1"/>
  <c r="D1355" i="1"/>
  <c r="C1355" i="1"/>
  <c r="D1354" i="1"/>
  <c r="C1354" i="1"/>
  <c r="D1353" i="1"/>
  <c r="C1353" i="1"/>
  <c r="D1352" i="1"/>
  <c r="C1352" i="1"/>
  <c r="H1352" i="1" s="1"/>
  <c r="D1351" i="1"/>
  <c r="C1351" i="1"/>
  <c r="H1351" i="1" s="1"/>
  <c r="D1350" i="1"/>
  <c r="C1350" i="1"/>
  <c r="D1349" i="1"/>
  <c r="C1349" i="1"/>
  <c r="D1348" i="1"/>
  <c r="C1348" i="1"/>
  <c r="H1348" i="1" s="1"/>
  <c r="D1347" i="1"/>
  <c r="C1347" i="1"/>
  <c r="H1347" i="1" s="1"/>
  <c r="D1346" i="1"/>
  <c r="C1346" i="1"/>
  <c r="D1345" i="1"/>
  <c r="C1345" i="1"/>
  <c r="D1344" i="1"/>
  <c r="C1344" i="1"/>
  <c r="H1344" i="1" s="1"/>
  <c r="D1343" i="1"/>
  <c r="C1343" i="1"/>
  <c r="H1343" i="1" s="1"/>
  <c r="D1342" i="1"/>
  <c r="C1342" i="1"/>
  <c r="D1341" i="1"/>
  <c r="C1341" i="1"/>
  <c r="D1340" i="1"/>
  <c r="C1340" i="1"/>
  <c r="H1340" i="1" s="1"/>
  <c r="D1339" i="1"/>
  <c r="C1339" i="1"/>
  <c r="H1339" i="1" s="1"/>
  <c r="D1338" i="1"/>
  <c r="C1338" i="1"/>
  <c r="D1337" i="1"/>
  <c r="C1337" i="1"/>
  <c r="D1336" i="1"/>
  <c r="C1336" i="1"/>
  <c r="H1336" i="1" s="1"/>
  <c r="D1335" i="1"/>
  <c r="C1335" i="1"/>
  <c r="H1335" i="1" s="1"/>
  <c r="D1334" i="1"/>
  <c r="C1334" i="1"/>
  <c r="D1333" i="1"/>
  <c r="C1333" i="1"/>
  <c r="D1332" i="1"/>
  <c r="C1332" i="1"/>
  <c r="H1332" i="1" s="1"/>
  <c r="D1331" i="1"/>
  <c r="C1331" i="1"/>
  <c r="H1331" i="1" s="1"/>
  <c r="D1330" i="1"/>
  <c r="C1330" i="1"/>
  <c r="C1329" i="1"/>
  <c r="D1328" i="1"/>
  <c r="C1328" i="1"/>
  <c r="H1328" i="1" s="1"/>
  <c r="D1327" i="1"/>
  <c r="C1327" i="1"/>
  <c r="H1327" i="1" s="1"/>
  <c r="D1326" i="1"/>
  <c r="C1326" i="1"/>
  <c r="D1325" i="1"/>
  <c r="C1325" i="1"/>
  <c r="D1324" i="1"/>
  <c r="C1324" i="1"/>
  <c r="H1324" i="1" s="1"/>
  <c r="D1323" i="1"/>
  <c r="C1323" i="1"/>
  <c r="H1323" i="1" s="1"/>
  <c r="D1322" i="1"/>
  <c r="C1322" i="1"/>
  <c r="D1321" i="1"/>
  <c r="C1321" i="1"/>
  <c r="D1320" i="1"/>
  <c r="C1320" i="1"/>
  <c r="H1320" i="1" s="1"/>
  <c r="D1319" i="1"/>
  <c r="C1319" i="1"/>
  <c r="H1319" i="1" s="1"/>
  <c r="D1318" i="1"/>
  <c r="C1318" i="1"/>
  <c r="D1317" i="1"/>
  <c r="C1317" i="1"/>
  <c r="D1316" i="1"/>
  <c r="C1316" i="1"/>
  <c r="H1316" i="1" s="1"/>
  <c r="D1315" i="1"/>
  <c r="C1315" i="1"/>
  <c r="H1315" i="1" s="1"/>
  <c r="D1314" i="1"/>
  <c r="C1314" i="1"/>
  <c r="D1313" i="1"/>
  <c r="C1313" i="1"/>
  <c r="D1312" i="1"/>
  <c r="C1312" i="1"/>
  <c r="H1312" i="1" s="1"/>
  <c r="D1311" i="1"/>
  <c r="C1311" i="1"/>
  <c r="H1311" i="1" s="1"/>
  <c r="D1310" i="1"/>
  <c r="C1310" i="1"/>
  <c r="D1309" i="1"/>
  <c r="C1309" i="1"/>
  <c r="D1308" i="1"/>
  <c r="C1308" i="1"/>
  <c r="H1308" i="1" s="1"/>
  <c r="D1307" i="1"/>
  <c r="C1307" i="1"/>
  <c r="H1307" i="1" s="1"/>
  <c r="D1306" i="1"/>
  <c r="C1306" i="1"/>
  <c r="D1305" i="1"/>
  <c r="C1305" i="1"/>
  <c r="D1304" i="1"/>
  <c r="C1304" i="1"/>
  <c r="H1304" i="1" s="1"/>
  <c r="D1303" i="1"/>
  <c r="C1303" i="1"/>
  <c r="H1303" i="1" s="1"/>
  <c r="D1302" i="1"/>
  <c r="C1302" i="1"/>
  <c r="D1301" i="1"/>
  <c r="C1301" i="1"/>
  <c r="D1300" i="1"/>
  <c r="C1300" i="1"/>
  <c r="H1300" i="1" s="1"/>
  <c r="D1299" i="1"/>
  <c r="C1299" i="1"/>
  <c r="D1298" i="1"/>
  <c r="C1298" i="1"/>
  <c r="D1297" i="1"/>
  <c r="C1297" i="1"/>
  <c r="D1296" i="1"/>
  <c r="C1296" i="1"/>
  <c r="H1296" i="1" s="1"/>
  <c r="D1295" i="1"/>
  <c r="C1295" i="1"/>
  <c r="H1295" i="1" s="1"/>
  <c r="D1294" i="1"/>
  <c r="C1294" i="1"/>
  <c r="D1293" i="1"/>
  <c r="C1293" i="1"/>
  <c r="D1292" i="1"/>
  <c r="C1292" i="1"/>
  <c r="H1292" i="1" s="1"/>
  <c r="D1291" i="1"/>
  <c r="C1291" i="1"/>
  <c r="H1291" i="1" s="1"/>
  <c r="D1290" i="1"/>
  <c r="C1290" i="1"/>
  <c r="D1289" i="1"/>
  <c r="C1289" i="1"/>
  <c r="D1288" i="1"/>
  <c r="C1288" i="1"/>
  <c r="H1288" i="1" s="1"/>
  <c r="D1287" i="1"/>
  <c r="C1287" i="1"/>
  <c r="H1287" i="1" s="1"/>
  <c r="D1286" i="1"/>
  <c r="C1286" i="1"/>
  <c r="D1285" i="1"/>
  <c r="C1285" i="1"/>
  <c r="D1284" i="1"/>
  <c r="C1284" i="1"/>
  <c r="H1284" i="1" s="1"/>
  <c r="D1283" i="1"/>
  <c r="C1283" i="1"/>
  <c r="H1283" i="1" s="1"/>
  <c r="D1282" i="1"/>
  <c r="C1282" i="1"/>
  <c r="D1281" i="1"/>
  <c r="C1281" i="1"/>
  <c r="D1280" i="1"/>
  <c r="C1280" i="1"/>
  <c r="H1280" i="1" s="1"/>
  <c r="D1279" i="1"/>
  <c r="C1279" i="1"/>
  <c r="H1279" i="1" s="1"/>
  <c r="D1278" i="1"/>
  <c r="C1278" i="1"/>
  <c r="D1277" i="1"/>
  <c r="C1277" i="1"/>
  <c r="D1276" i="1"/>
  <c r="C1276" i="1"/>
  <c r="H1276" i="1" s="1"/>
  <c r="D1275" i="1"/>
  <c r="C1275" i="1"/>
  <c r="H1275" i="1" s="1"/>
  <c r="D1274" i="1"/>
  <c r="C1274" i="1"/>
  <c r="D1273" i="1"/>
  <c r="C1273" i="1"/>
  <c r="D1272" i="1"/>
  <c r="C1272" i="1"/>
  <c r="H1272" i="1" s="1"/>
  <c r="D1271" i="1"/>
  <c r="C1271" i="1"/>
  <c r="H1271" i="1" s="1"/>
  <c r="D1270" i="1"/>
  <c r="C1270" i="1"/>
  <c r="D1269" i="1"/>
  <c r="C1269" i="1"/>
  <c r="D1268" i="1"/>
  <c r="C1268" i="1"/>
  <c r="H1268" i="1" s="1"/>
  <c r="D1267" i="1"/>
  <c r="C1267" i="1"/>
  <c r="H1267" i="1" s="1"/>
  <c r="D1266" i="1"/>
  <c r="C1266" i="1"/>
  <c r="D1265" i="1"/>
  <c r="C1265" i="1"/>
  <c r="D1264" i="1"/>
  <c r="C1264" i="1"/>
  <c r="H1264" i="1" s="1"/>
  <c r="D1263" i="1"/>
  <c r="C1263" i="1"/>
  <c r="H1263" i="1" s="1"/>
  <c r="D1262" i="1"/>
  <c r="C1262" i="1"/>
  <c r="D1261" i="1"/>
  <c r="C1261" i="1"/>
  <c r="D1260" i="1"/>
  <c r="C1260" i="1"/>
  <c r="H1260" i="1" s="1"/>
  <c r="D1259" i="1"/>
  <c r="C1259" i="1"/>
  <c r="H1259" i="1" s="1"/>
  <c r="D1258" i="1"/>
  <c r="C1258" i="1"/>
  <c r="D1257" i="1"/>
  <c r="C1257" i="1"/>
  <c r="D1256" i="1"/>
  <c r="C1256" i="1"/>
  <c r="H1256" i="1" s="1"/>
  <c r="D1255" i="1"/>
  <c r="C1255" i="1"/>
  <c r="H1255" i="1" s="1"/>
  <c r="D1254" i="1"/>
  <c r="C1254" i="1"/>
  <c r="D1253" i="1"/>
  <c r="C1253" i="1"/>
  <c r="D1252" i="1"/>
  <c r="C1252" i="1"/>
  <c r="H1252" i="1" s="1"/>
  <c r="D1251" i="1"/>
  <c r="C1251" i="1"/>
  <c r="H1251" i="1" s="1"/>
  <c r="D1250" i="1"/>
  <c r="C1250" i="1"/>
  <c r="D1249" i="1"/>
  <c r="C1249" i="1"/>
  <c r="D1248" i="1"/>
  <c r="C1248" i="1"/>
  <c r="H1248" i="1" s="1"/>
  <c r="D1247" i="1"/>
  <c r="C1247" i="1"/>
  <c r="H1247" i="1" s="1"/>
  <c r="D1246" i="1"/>
  <c r="C1246" i="1"/>
  <c r="D1245" i="1"/>
  <c r="C1245" i="1"/>
  <c r="D1244" i="1"/>
  <c r="C1244" i="1"/>
  <c r="H1244" i="1" s="1"/>
  <c r="D1243" i="1"/>
  <c r="C1243" i="1"/>
  <c r="H1243" i="1" s="1"/>
  <c r="D1242" i="1"/>
  <c r="C1242" i="1"/>
  <c r="D1241" i="1"/>
  <c r="C1241" i="1"/>
  <c r="D1240" i="1"/>
  <c r="C1240" i="1"/>
  <c r="H1240" i="1" s="1"/>
  <c r="D1239" i="1"/>
  <c r="C1239" i="1"/>
  <c r="H1239" i="1" s="1"/>
  <c r="D1238" i="1"/>
  <c r="C1238" i="1"/>
  <c r="D1237" i="1"/>
  <c r="C1237" i="1"/>
  <c r="D1236" i="1"/>
  <c r="C1236" i="1"/>
  <c r="H1236" i="1" s="1"/>
  <c r="D1235" i="1"/>
  <c r="D1234" i="1"/>
  <c r="C1234" i="1"/>
  <c r="D1233" i="1"/>
  <c r="C1233" i="1"/>
  <c r="D1232" i="1"/>
  <c r="C1232" i="1"/>
  <c r="H1232" i="1" s="1"/>
  <c r="D1231" i="1"/>
  <c r="C1231" i="1"/>
  <c r="H1231" i="1" s="1"/>
  <c r="D1230" i="1"/>
  <c r="C1230" i="1"/>
  <c r="D1229" i="1"/>
  <c r="C1229" i="1"/>
  <c r="D1228" i="1"/>
  <c r="C1228" i="1"/>
  <c r="H1228" i="1" s="1"/>
  <c r="D1227" i="1"/>
  <c r="C1227" i="1"/>
  <c r="H1227" i="1" s="1"/>
  <c r="D1226" i="1"/>
  <c r="C1226" i="1"/>
  <c r="D1225" i="1"/>
  <c r="C1225" i="1"/>
  <c r="D1224" i="1"/>
  <c r="C1224" i="1"/>
  <c r="H1224" i="1" s="1"/>
  <c r="D1223" i="1"/>
  <c r="C1223" i="1"/>
  <c r="H1223" i="1" s="1"/>
  <c r="D1222" i="1"/>
  <c r="D1221" i="1"/>
  <c r="C1221" i="1"/>
  <c r="H1221" i="1" s="1"/>
  <c r="D1220" i="1"/>
  <c r="C1220" i="1"/>
  <c r="D1219" i="1"/>
  <c r="C1219" i="1"/>
  <c r="H1219" i="1" s="1"/>
  <c r="D1218" i="1"/>
  <c r="C1218" i="1"/>
  <c r="D1217" i="1"/>
  <c r="C1217" i="1"/>
  <c r="H1217" i="1" s="1"/>
  <c r="D1216" i="1"/>
  <c r="C1216" i="1"/>
  <c r="D1215" i="1"/>
  <c r="D1213" i="1"/>
  <c r="C1213" i="1"/>
  <c r="D1212" i="1"/>
  <c r="C1212" i="1"/>
  <c r="D1211" i="1"/>
  <c r="C1211" i="1"/>
  <c r="H1211" i="1" s="1"/>
  <c r="D1210" i="1"/>
  <c r="C1210" i="1"/>
  <c r="D1209" i="1"/>
  <c r="C1209" i="1"/>
  <c r="D1208" i="1"/>
  <c r="C1208" i="1"/>
  <c r="D1207" i="1"/>
  <c r="C1207" i="1"/>
  <c r="H1207" i="1" s="1"/>
  <c r="D1206" i="1"/>
  <c r="C1206" i="1"/>
  <c r="D1205" i="1"/>
  <c r="C1205" i="1"/>
  <c r="D1204" i="1"/>
  <c r="C1204" i="1"/>
  <c r="D1203" i="1"/>
  <c r="C1203" i="1"/>
  <c r="H1203" i="1" s="1"/>
  <c r="D1202" i="1"/>
  <c r="C1202" i="1"/>
  <c r="D1201" i="1"/>
  <c r="C1201" i="1"/>
  <c r="D1200" i="1"/>
  <c r="C1200" i="1"/>
  <c r="D1199" i="1"/>
  <c r="C1199" i="1"/>
  <c r="H1199" i="1" s="1"/>
  <c r="D1198" i="1"/>
  <c r="C1198" i="1"/>
  <c r="D1197" i="1"/>
  <c r="C1197" i="1"/>
  <c r="D1196" i="1"/>
  <c r="C1196" i="1"/>
  <c r="D1195" i="1"/>
  <c r="C1195" i="1"/>
  <c r="H1195" i="1" s="1"/>
  <c r="D1194" i="1"/>
  <c r="C1194" i="1"/>
  <c r="D1193" i="1"/>
  <c r="C1193" i="1"/>
  <c r="D1192" i="1"/>
  <c r="C1192" i="1"/>
  <c r="D1191" i="1"/>
  <c r="C1191" i="1"/>
  <c r="H1191" i="1" s="1"/>
  <c r="D1190" i="1"/>
  <c r="C1190" i="1"/>
  <c r="D1189" i="1"/>
  <c r="C1189" i="1"/>
  <c r="D1188" i="1"/>
  <c r="C1188" i="1"/>
  <c r="D1187" i="1"/>
  <c r="C1187" i="1"/>
  <c r="H1187" i="1" s="1"/>
  <c r="D1186" i="1"/>
  <c r="C1186" i="1"/>
  <c r="D1185" i="1"/>
  <c r="C1185" i="1"/>
  <c r="D1184" i="1"/>
  <c r="C1184" i="1"/>
  <c r="D1183" i="1"/>
  <c r="D1182" i="1"/>
  <c r="C1182" i="1"/>
  <c r="D1181" i="1"/>
  <c r="C1181" i="1"/>
  <c r="D1180" i="1"/>
  <c r="C1180" i="1"/>
  <c r="D1179" i="1"/>
  <c r="C1179" i="1"/>
  <c r="H1179" i="1" s="1"/>
  <c r="D1178" i="1"/>
  <c r="C1178" i="1"/>
  <c r="D1177" i="1"/>
  <c r="C1177" i="1"/>
  <c r="D1176" i="1"/>
  <c r="C1176" i="1"/>
  <c r="H1176" i="1" s="1"/>
  <c r="D1175" i="1"/>
  <c r="C1175" i="1"/>
  <c r="H1175" i="1" s="1"/>
  <c r="D1174" i="1"/>
  <c r="C1174" i="1"/>
  <c r="D1173" i="1"/>
  <c r="C1173" i="1"/>
  <c r="D1172" i="1"/>
  <c r="C1172" i="1"/>
  <c r="H1172" i="1" s="1"/>
  <c r="D1171" i="1"/>
  <c r="C1171" i="1"/>
  <c r="H1171" i="1" s="1"/>
  <c r="D1170" i="1"/>
  <c r="C1170" i="1"/>
  <c r="D1169" i="1"/>
  <c r="C1169" i="1"/>
  <c r="D1168" i="1"/>
  <c r="C1168" i="1"/>
  <c r="H1168" i="1" s="1"/>
  <c r="D1167" i="1"/>
  <c r="C1167" i="1"/>
  <c r="H1167" i="1" s="1"/>
  <c r="D1166" i="1"/>
  <c r="C1166" i="1"/>
  <c r="D1165" i="1"/>
  <c r="C1165" i="1"/>
  <c r="D1164" i="1"/>
  <c r="C1164" i="1"/>
  <c r="H1164" i="1" s="1"/>
  <c r="D1163" i="1"/>
  <c r="C1163" i="1"/>
  <c r="H1163" i="1" s="1"/>
  <c r="D1162" i="1"/>
  <c r="C1162" i="1"/>
  <c r="D1161" i="1"/>
  <c r="C1161" i="1"/>
  <c r="D1160" i="1"/>
  <c r="C1160" i="1"/>
  <c r="H1160" i="1" s="1"/>
  <c r="D1159" i="1"/>
  <c r="C1159" i="1"/>
  <c r="H1159" i="1" s="1"/>
  <c r="D1158" i="1"/>
  <c r="C1158" i="1"/>
  <c r="D1157" i="1"/>
  <c r="C1157" i="1"/>
  <c r="D1156" i="1"/>
  <c r="C1156" i="1"/>
  <c r="H1156" i="1" s="1"/>
  <c r="D1155" i="1"/>
  <c r="C1155" i="1"/>
  <c r="H1155" i="1" s="1"/>
  <c r="D1154" i="1"/>
  <c r="C1154" i="1"/>
  <c r="D1151" i="1"/>
  <c r="C1151" i="1"/>
  <c r="D1150" i="1"/>
  <c r="C1150" i="1"/>
  <c r="D1149" i="1"/>
  <c r="C1149" i="1"/>
  <c r="D1148" i="1"/>
  <c r="C1148" i="1"/>
  <c r="D1147" i="1"/>
  <c r="C1147" i="1"/>
  <c r="H1147" i="1" s="1"/>
  <c r="D1146" i="1"/>
  <c r="C1146" i="1"/>
  <c r="D1145" i="1"/>
  <c r="C1145" i="1"/>
  <c r="D1144" i="1"/>
  <c r="C1144" i="1"/>
  <c r="H1144" i="1" s="1"/>
  <c r="D1143" i="1"/>
  <c r="C1143" i="1"/>
  <c r="H1143" i="1" s="1"/>
  <c r="D1142" i="1"/>
  <c r="C1142" i="1"/>
  <c r="D1141" i="1"/>
  <c r="C1141" i="1"/>
  <c r="D1140" i="1"/>
  <c r="C1140" i="1"/>
  <c r="H1140" i="1" s="1"/>
  <c r="D1139" i="1"/>
  <c r="C1139" i="1"/>
  <c r="H1139" i="1" s="1"/>
  <c r="D1138" i="1"/>
  <c r="C1138" i="1"/>
  <c r="D1137" i="1"/>
  <c r="C1137" i="1"/>
  <c r="D1136" i="1"/>
  <c r="C1136" i="1"/>
  <c r="H1136" i="1" s="1"/>
  <c r="D1135" i="1"/>
  <c r="C1135" i="1"/>
  <c r="H1135" i="1" s="1"/>
  <c r="D1134" i="1"/>
  <c r="C1134" i="1"/>
  <c r="D1133" i="1"/>
  <c r="C1133" i="1"/>
  <c r="D1132" i="1"/>
  <c r="C1132" i="1"/>
  <c r="H1132" i="1" s="1"/>
  <c r="D1131" i="1"/>
  <c r="C1131" i="1"/>
  <c r="H1131" i="1" s="1"/>
  <c r="D1130" i="1"/>
  <c r="C1130" i="1"/>
  <c r="D1129" i="1"/>
  <c r="C1129" i="1"/>
  <c r="D1128" i="1"/>
  <c r="C1128" i="1"/>
  <c r="H1128" i="1" s="1"/>
  <c r="D1127" i="1"/>
  <c r="C1127" i="1"/>
  <c r="H1127" i="1" s="1"/>
  <c r="D1126" i="1"/>
  <c r="C1126" i="1"/>
  <c r="D1125" i="1"/>
  <c r="C1125" i="1"/>
  <c r="D1124" i="1"/>
  <c r="D1123" i="1"/>
  <c r="C1123" i="1"/>
  <c r="H1123" i="1" s="1"/>
  <c r="D1122" i="1"/>
  <c r="C1122" i="1"/>
  <c r="D1121" i="1"/>
  <c r="C1121" i="1"/>
  <c r="D1120" i="1"/>
  <c r="C1120" i="1"/>
  <c r="H1120" i="1" s="1"/>
  <c r="D1119" i="1"/>
  <c r="C1119" i="1"/>
  <c r="H1119" i="1" s="1"/>
  <c r="D1118" i="1"/>
  <c r="C1118" i="1"/>
  <c r="D1117" i="1"/>
  <c r="C1117" i="1"/>
  <c r="D1116" i="1"/>
  <c r="C1116" i="1"/>
  <c r="H1116" i="1" s="1"/>
  <c r="D1115" i="1"/>
  <c r="C1115" i="1"/>
  <c r="H1115" i="1" s="1"/>
  <c r="D1114" i="1"/>
  <c r="C1114" i="1"/>
  <c r="D1113" i="1"/>
  <c r="C1113" i="1"/>
  <c r="D1112" i="1"/>
  <c r="D1111" i="1"/>
  <c r="C1111" i="1"/>
  <c r="H1111" i="1" s="1"/>
  <c r="D1110" i="1"/>
  <c r="C1110" i="1"/>
  <c r="D1109" i="1"/>
  <c r="C1109" i="1"/>
  <c r="D1108" i="1"/>
  <c r="C1108" i="1"/>
  <c r="H1108" i="1" s="1"/>
  <c r="D1107" i="1"/>
  <c r="C1107" i="1"/>
  <c r="H1107" i="1" s="1"/>
  <c r="D1106" i="1"/>
  <c r="C1106" i="1"/>
  <c r="D1105" i="1"/>
  <c r="C1105" i="1"/>
  <c r="D1104" i="1"/>
  <c r="C1104" i="1"/>
  <c r="H1104" i="1" s="1"/>
  <c r="D1103" i="1"/>
  <c r="C1103" i="1"/>
  <c r="H1103" i="1" s="1"/>
  <c r="D1102" i="1"/>
  <c r="C1102" i="1"/>
  <c r="D1101" i="1"/>
  <c r="C1101" i="1"/>
  <c r="D1100" i="1"/>
  <c r="C1100" i="1"/>
  <c r="H1100" i="1" s="1"/>
  <c r="D1099" i="1"/>
  <c r="C1099" i="1"/>
  <c r="H1099" i="1" s="1"/>
  <c r="D1098" i="1"/>
  <c r="C1098" i="1"/>
  <c r="D1097" i="1"/>
  <c r="C1097" i="1"/>
  <c r="D1096" i="1"/>
  <c r="D1095" i="1"/>
  <c r="C1095" i="1"/>
  <c r="H1095" i="1" s="1"/>
  <c r="D1094" i="1"/>
  <c r="C1094" i="1"/>
  <c r="H1094" i="1" s="1"/>
  <c r="D1093" i="1"/>
  <c r="C1093" i="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D1072" i="1"/>
  <c r="C1072" i="1"/>
  <c r="H1072" i="1" s="1"/>
  <c r="D1071" i="1"/>
  <c r="C1071" i="1"/>
  <c r="H1071" i="1" s="1"/>
  <c r="D1070" i="1"/>
  <c r="C1070" i="1"/>
  <c r="H1070" i="1" s="1"/>
  <c r="D1069" i="1"/>
  <c r="C1069" i="1"/>
  <c r="D1068" i="1"/>
  <c r="C1068" i="1"/>
  <c r="H1068" i="1" s="1"/>
  <c r="D1067" i="1"/>
  <c r="C1067" i="1"/>
  <c r="H1067" i="1" s="1"/>
  <c r="D1066" i="1"/>
  <c r="C1066" i="1"/>
  <c r="H1066" i="1" s="1"/>
  <c r="C1065" i="1"/>
  <c r="D1064" i="1"/>
  <c r="C1064" i="1"/>
  <c r="H1064" i="1" s="1"/>
  <c r="D1063" i="1"/>
  <c r="C1063" i="1"/>
  <c r="H1063" i="1" s="1"/>
  <c r="D1062" i="1"/>
  <c r="C1062" i="1"/>
  <c r="D1061" i="1"/>
  <c r="C1061" i="1"/>
  <c r="D1060" i="1"/>
  <c r="C1060" i="1"/>
  <c r="H1060" i="1" s="1"/>
  <c r="D1059" i="1"/>
  <c r="C1059" i="1"/>
  <c r="H1059" i="1" s="1"/>
  <c r="D1058" i="1"/>
  <c r="C1058" i="1"/>
  <c r="D1057" i="1"/>
  <c r="C1057" i="1"/>
  <c r="D1056" i="1"/>
  <c r="D1055" i="1"/>
  <c r="C1055" i="1"/>
  <c r="H1055" i="1" s="1"/>
  <c r="D1054" i="1"/>
  <c r="C1054" i="1"/>
  <c r="H1054" i="1" s="1"/>
  <c r="D1053" i="1"/>
  <c r="C1053" i="1"/>
  <c r="D1052" i="1"/>
  <c r="C1052" i="1"/>
  <c r="H1052" i="1" s="1"/>
  <c r="D1051" i="1"/>
  <c r="C1051" i="1"/>
  <c r="H1051" i="1" s="1"/>
  <c r="D1050" i="1"/>
  <c r="C1050" i="1"/>
  <c r="H1050" i="1" s="1"/>
  <c r="D1049" i="1"/>
  <c r="C1049" i="1"/>
  <c r="D1048" i="1"/>
  <c r="C1048" i="1"/>
  <c r="H1048" i="1" s="1"/>
  <c r="D1047" i="1"/>
  <c r="D1045" i="1"/>
  <c r="C1045" i="1"/>
  <c r="D1044" i="1"/>
  <c r="C1044" i="1"/>
  <c r="H1044" i="1" s="1"/>
  <c r="D1043" i="1"/>
  <c r="C1043" i="1"/>
  <c r="H1043" i="1" s="1"/>
  <c r="D1042" i="1"/>
  <c r="C1042" i="1"/>
  <c r="H1042" i="1" s="1"/>
  <c r="D1041" i="1"/>
  <c r="C1041" i="1"/>
  <c r="D1040" i="1"/>
  <c r="C1040" i="1"/>
  <c r="H1040" i="1" s="1"/>
  <c r="D1039" i="1"/>
  <c r="C1039" i="1"/>
  <c r="H1039" i="1" s="1"/>
  <c r="D1038" i="1"/>
  <c r="C1038" i="1"/>
  <c r="H1038" i="1" s="1"/>
  <c r="D1037" i="1"/>
  <c r="C1037" i="1"/>
  <c r="D1036" i="1"/>
  <c r="C1036" i="1"/>
  <c r="H1036" i="1" s="1"/>
  <c r="D1035" i="1"/>
  <c r="C1035" i="1"/>
  <c r="H1035" i="1" s="1"/>
  <c r="D1034" i="1"/>
  <c r="C1034" i="1"/>
  <c r="H1034" i="1" s="1"/>
  <c r="D1033" i="1"/>
  <c r="C1033" i="1"/>
  <c r="D1032" i="1"/>
  <c r="C1032" i="1"/>
  <c r="H1032" i="1" s="1"/>
  <c r="D1031" i="1"/>
  <c r="C1031" i="1"/>
  <c r="H1031" i="1" s="1"/>
  <c r="D1030" i="1"/>
  <c r="C1030" i="1"/>
  <c r="H1030" i="1" s="1"/>
  <c r="D1029" i="1"/>
  <c r="C1029" i="1"/>
  <c r="D1028" i="1"/>
  <c r="C1028" i="1"/>
  <c r="H1028" i="1" s="1"/>
  <c r="D1027" i="1"/>
  <c r="C1027" i="1"/>
  <c r="H1027" i="1" s="1"/>
  <c r="D1026" i="1"/>
  <c r="C1026" i="1"/>
  <c r="H1026" i="1" s="1"/>
  <c r="D1025" i="1"/>
  <c r="C1025" i="1"/>
  <c r="D1024" i="1"/>
  <c r="C1024" i="1"/>
  <c r="H1024" i="1" s="1"/>
  <c r="D1023" i="1"/>
  <c r="C1023" i="1"/>
  <c r="H1023" i="1" s="1"/>
  <c r="D1022" i="1"/>
  <c r="C1022" i="1"/>
  <c r="H1022" i="1" s="1"/>
  <c r="D1021" i="1"/>
  <c r="C1021" i="1"/>
  <c r="D1020" i="1"/>
  <c r="C1020" i="1"/>
  <c r="H1020" i="1" s="1"/>
  <c r="D1019" i="1"/>
  <c r="C1019" i="1"/>
  <c r="H1019" i="1" s="1"/>
  <c r="D1018" i="1"/>
  <c r="C1018" i="1"/>
  <c r="H1018" i="1" s="1"/>
  <c r="D1017" i="1"/>
  <c r="C1017" i="1"/>
  <c r="D1016" i="1"/>
  <c r="C1016" i="1"/>
  <c r="H1016" i="1" s="1"/>
  <c r="D1015" i="1"/>
  <c r="C1015" i="1"/>
  <c r="H1015" i="1" s="1"/>
  <c r="D1014" i="1"/>
  <c r="C1014" i="1"/>
  <c r="H1014" i="1" s="1"/>
  <c r="D1013" i="1"/>
  <c r="C1013" i="1"/>
  <c r="D1012" i="1"/>
  <c r="C1012" i="1"/>
  <c r="H1012" i="1" s="1"/>
  <c r="D1011" i="1"/>
  <c r="C1011" i="1"/>
  <c r="H1011" i="1" s="1"/>
  <c r="D1010" i="1"/>
  <c r="C1010" i="1"/>
  <c r="H1010" i="1" s="1"/>
  <c r="D1009" i="1"/>
  <c r="C1009" i="1"/>
  <c r="D1008" i="1"/>
  <c r="C1008" i="1"/>
  <c r="H1008" i="1" s="1"/>
  <c r="D1007" i="1"/>
  <c r="C1007" i="1"/>
  <c r="H1007" i="1" s="1"/>
  <c r="D1006" i="1"/>
  <c r="C1006" i="1"/>
  <c r="H1006" i="1" s="1"/>
  <c r="D1005" i="1"/>
  <c r="C1005" i="1"/>
  <c r="D1004" i="1"/>
  <c r="C1004" i="1"/>
  <c r="H1004" i="1" s="1"/>
  <c r="D1003" i="1"/>
  <c r="C1003" i="1"/>
  <c r="H1003" i="1" s="1"/>
  <c r="D1002" i="1"/>
  <c r="C1002" i="1"/>
  <c r="H1002" i="1" s="1"/>
  <c r="D1001" i="1"/>
  <c r="C1001" i="1"/>
  <c r="D1000" i="1"/>
  <c r="C1000" i="1"/>
  <c r="H1000" i="1" s="1"/>
  <c r="D999" i="1"/>
  <c r="C999" i="1"/>
  <c r="H999" i="1" s="1"/>
  <c r="D998" i="1"/>
  <c r="C998" i="1"/>
  <c r="H998" i="1" s="1"/>
  <c r="D997" i="1"/>
  <c r="C997" i="1"/>
  <c r="D996" i="1"/>
  <c r="C996" i="1"/>
  <c r="H996" i="1" s="1"/>
  <c r="D995" i="1"/>
  <c r="C995" i="1"/>
  <c r="H995" i="1" s="1"/>
  <c r="D994" i="1"/>
  <c r="C994" i="1"/>
  <c r="H994" i="1" s="1"/>
  <c r="D993" i="1"/>
  <c r="C993" i="1"/>
  <c r="D992" i="1"/>
  <c r="C992" i="1"/>
  <c r="H992" i="1" s="1"/>
  <c r="D991" i="1"/>
  <c r="C991" i="1"/>
  <c r="H991" i="1" s="1"/>
  <c r="D990" i="1"/>
  <c r="D989" i="1"/>
  <c r="C989" i="1"/>
  <c r="D988" i="1"/>
  <c r="C988" i="1"/>
  <c r="H988" i="1" s="1"/>
  <c r="D987" i="1"/>
  <c r="C987" i="1"/>
  <c r="H987" i="1" s="1"/>
  <c r="D986" i="1"/>
  <c r="C986" i="1"/>
  <c r="H986" i="1" s="1"/>
  <c r="D985" i="1"/>
  <c r="D983" i="1"/>
  <c r="C983" i="1"/>
  <c r="H983" i="1" s="1"/>
  <c r="D982" i="1"/>
  <c r="C982" i="1"/>
  <c r="D981" i="1"/>
  <c r="C981" i="1"/>
  <c r="D980" i="1"/>
  <c r="C980" i="1"/>
  <c r="H980" i="1" s="1"/>
  <c r="D979" i="1"/>
  <c r="C979" i="1"/>
  <c r="H979" i="1" s="1"/>
  <c r="D978" i="1"/>
  <c r="C978" i="1"/>
  <c r="D977" i="1"/>
  <c r="C977" i="1"/>
  <c r="D976" i="1"/>
  <c r="C976" i="1"/>
  <c r="H976" i="1" s="1"/>
  <c r="D975" i="1"/>
  <c r="C975" i="1"/>
  <c r="H975" i="1" s="1"/>
  <c r="D974" i="1"/>
  <c r="C974" i="1"/>
  <c r="D973" i="1"/>
  <c r="C973" i="1"/>
  <c r="D972" i="1"/>
  <c r="C972" i="1"/>
  <c r="H972" i="1" s="1"/>
  <c r="D971" i="1"/>
  <c r="C971" i="1"/>
  <c r="H971" i="1" s="1"/>
  <c r="D970" i="1"/>
  <c r="C970" i="1"/>
  <c r="D969" i="1"/>
  <c r="C969" i="1"/>
  <c r="D968" i="1"/>
  <c r="C968" i="1"/>
  <c r="H968" i="1" s="1"/>
  <c r="D967" i="1"/>
  <c r="C967" i="1"/>
  <c r="H967" i="1" s="1"/>
  <c r="D966" i="1"/>
  <c r="C966" i="1"/>
  <c r="D965" i="1"/>
  <c r="C965" i="1"/>
  <c r="D964" i="1"/>
  <c r="C964" i="1"/>
  <c r="H964" i="1" s="1"/>
  <c r="D963" i="1"/>
  <c r="C963" i="1"/>
  <c r="H963" i="1" s="1"/>
  <c r="D962" i="1"/>
  <c r="C962" i="1"/>
  <c r="D961" i="1"/>
  <c r="C961" i="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D909" i="1"/>
  <c r="C909" i="1"/>
  <c r="H909" i="1" s="1"/>
  <c r="D908" i="1"/>
  <c r="C908" i="1"/>
  <c r="H908" i="1" s="1"/>
  <c r="D907" i="1"/>
  <c r="C907" i="1"/>
  <c r="H907" i="1" s="1"/>
  <c r="D906" i="1"/>
  <c r="C906" i="1"/>
  <c r="D905" i="1"/>
  <c r="C905" i="1"/>
  <c r="H905" i="1" s="1"/>
  <c r="D904" i="1"/>
  <c r="C904" i="1"/>
  <c r="H904" i="1" s="1"/>
  <c r="D903" i="1"/>
  <c r="C903" i="1"/>
  <c r="H903" i="1" s="1"/>
  <c r="D902" i="1"/>
  <c r="C902" i="1"/>
  <c r="D901" i="1"/>
  <c r="C901" i="1"/>
  <c r="H901" i="1" s="1"/>
  <c r="D900" i="1"/>
  <c r="C900" i="1"/>
  <c r="H900" i="1" s="1"/>
  <c r="D899" i="1"/>
  <c r="C899" i="1"/>
  <c r="H899" i="1" s="1"/>
  <c r="D898" i="1"/>
  <c r="C898" i="1"/>
  <c r="D897" i="1"/>
  <c r="C897" i="1"/>
  <c r="H897" i="1" s="1"/>
  <c r="D896" i="1"/>
  <c r="C896" i="1"/>
  <c r="H896" i="1" s="1"/>
  <c r="D895" i="1"/>
  <c r="C895" i="1"/>
  <c r="H895" i="1" s="1"/>
  <c r="D894" i="1"/>
  <c r="C894" i="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H884" i="1" s="1"/>
  <c r="D883" i="1"/>
  <c r="C883" i="1"/>
  <c r="H883" i="1" s="1"/>
  <c r="D882" i="1"/>
  <c r="C882" i="1"/>
  <c r="D881" i="1"/>
  <c r="C881" i="1"/>
  <c r="H881" i="1" s="1"/>
  <c r="D880" i="1"/>
  <c r="C880" i="1"/>
  <c r="H880" i="1" s="1"/>
  <c r="D879" i="1"/>
  <c r="C879" i="1"/>
  <c r="H879" i="1" s="1"/>
  <c r="D878" i="1"/>
  <c r="C878" i="1"/>
  <c r="D877" i="1"/>
  <c r="C877" i="1"/>
  <c r="H877" i="1" s="1"/>
  <c r="D876" i="1"/>
  <c r="C876" i="1"/>
  <c r="H876" i="1" s="1"/>
  <c r="D875" i="1"/>
  <c r="C875" i="1"/>
  <c r="H875" i="1" s="1"/>
  <c r="D874" i="1"/>
  <c r="C874" i="1"/>
  <c r="D873" i="1"/>
  <c r="C873" i="1"/>
  <c r="H873" i="1" s="1"/>
  <c r="D872" i="1"/>
  <c r="C872" i="1"/>
  <c r="H872" i="1" s="1"/>
  <c r="D871" i="1"/>
  <c r="C871" i="1"/>
  <c r="H871" i="1" s="1"/>
  <c r="D870" i="1"/>
  <c r="C870" i="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C588" i="1"/>
  <c r="D587" i="1"/>
  <c r="C587" i="1"/>
  <c r="D586" i="1"/>
  <c r="C586" i="1"/>
  <c r="H586" i="1" s="1"/>
  <c r="D585" i="1"/>
  <c r="C585" i="1"/>
  <c r="H585" i="1" s="1"/>
  <c r="D584" i="1"/>
  <c r="C584" i="1"/>
  <c r="H584" i="1" s="1"/>
  <c r="D583" i="1"/>
  <c r="C583" i="1"/>
  <c r="D582" i="1"/>
  <c r="C582" i="1"/>
  <c r="H582" i="1" s="1"/>
  <c r="D581" i="1"/>
  <c r="C581" i="1"/>
  <c r="H581" i="1" s="1"/>
  <c r="D580" i="1"/>
  <c r="C580" i="1"/>
  <c r="H580" i="1" s="1"/>
  <c r="D579" i="1"/>
  <c r="C579" i="1"/>
  <c r="D578" i="1"/>
  <c r="C578" i="1"/>
  <c r="H578" i="1" s="1"/>
  <c r="D577" i="1"/>
  <c r="C577" i="1"/>
  <c r="H577" i="1" s="1"/>
  <c r="D576" i="1"/>
  <c r="C576" i="1"/>
  <c r="H576" i="1" s="1"/>
  <c r="D575" i="1"/>
  <c r="C575"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D406" i="1"/>
  <c r="C406" i="1"/>
  <c r="H406" i="1" s="1"/>
  <c r="D405" i="1"/>
  <c r="C405" i="1"/>
  <c r="H405" i="1" s="1"/>
  <c r="D404" i="1"/>
  <c r="C404" i="1"/>
  <c r="H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H355" i="1" s="1"/>
  <c r="D354" i="1"/>
  <c r="C354" i="1"/>
  <c r="D353" i="1"/>
  <c r="C353" i="1"/>
  <c r="D352" i="1"/>
  <c r="C352" i="1"/>
  <c r="D351" i="1"/>
  <c r="C351" i="1"/>
  <c r="H351" i="1" s="1"/>
  <c r="D350" i="1"/>
  <c r="C350" i="1"/>
  <c r="D349" i="1"/>
  <c r="C349" i="1"/>
  <c r="D348" i="1"/>
  <c r="C348" i="1"/>
  <c r="D347" i="1"/>
  <c r="C347" i="1"/>
  <c r="H347" i="1" s="1"/>
  <c r="D346" i="1"/>
  <c r="D345" i="1"/>
  <c r="D344" i="1"/>
  <c r="C344" i="1"/>
  <c r="D343" i="1"/>
  <c r="C343" i="1"/>
  <c r="H343" i="1" s="1"/>
  <c r="D342" i="1"/>
  <c r="C342" i="1"/>
  <c r="D341" i="1"/>
  <c r="C341" i="1"/>
  <c r="D340" i="1"/>
  <c r="C340" i="1"/>
  <c r="D339" i="1"/>
  <c r="C339" i="1"/>
  <c r="H339" i="1" s="1"/>
  <c r="D338" i="1"/>
  <c r="C338" i="1"/>
  <c r="D337" i="1"/>
  <c r="C337" i="1"/>
  <c r="D336" i="1"/>
  <c r="C336" i="1"/>
  <c r="D335" i="1"/>
  <c r="C335" i="1"/>
  <c r="H335" i="1" s="1"/>
  <c r="D334" i="1"/>
  <c r="C334" i="1"/>
  <c r="D333" i="1"/>
  <c r="C333" i="1"/>
  <c r="D332" i="1"/>
  <c r="C332" i="1"/>
  <c r="D331" i="1"/>
  <c r="C331" i="1"/>
  <c r="H331" i="1" s="1"/>
  <c r="D330" i="1"/>
  <c r="C330" i="1"/>
  <c r="D329" i="1"/>
  <c r="C329" i="1"/>
  <c r="D328" i="1"/>
  <c r="C328" i="1"/>
  <c r="D327" i="1"/>
  <c r="C327" i="1"/>
  <c r="H327" i="1" s="1"/>
  <c r="D326" i="1"/>
  <c r="C326" i="1"/>
  <c r="D325" i="1"/>
  <c r="C325" i="1"/>
  <c r="D324" i="1"/>
  <c r="C324" i="1"/>
  <c r="D323" i="1"/>
  <c r="C323" i="1"/>
  <c r="H323" i="1" s="1"/>
  <c r="D322" i="1"/>
  <c r="C322" i="1"/>
  <c r="D321" i="1"/>
  <c r="C321" i="1"/>
  <c r="D320" i="1"/>
  <c r="C320" i="1"/>
  <c r="D319" i="1"/>
  <c r="C319" i="1"/>
  <c r="H319" i="1" s="1"/>
  <c r="D318" i="1"/>
  <c r="C318" i="1"/>
  <c r="D317" i="1"/>
  <c r="C317" i="1"/>
  <c r="D316" i="1"/>
  <c r="C316" i="1"/>
  <c r="D315" i="1"/>
  <c r="C315" i="1"/>
  <c r="H315" i="1" s="1"/>
  <c r="D314" i="1"/>
  <c r="C314" i="1"/>
  <c r="D313" i="1"/>
  <c r="C313" i="1"/>
  <c r="D312" i="1"/>
  <c r="C312" i="1"/>
  <c r="D311" i="1"/>
  <c r="C311" i="1"/>
  <c r="H311" i="1" s="1"/>
  <c r="D310" i="1"/>
  <c r="C310" i="1"/>
  <c r="D309" i="1"/>
  <c r="C309" i="1"/>
  <c r="D308" i="1"/>
  <c r="C308" i="1"/>
  <c r="D307" i="1"/>
  <c r="C307" i="1"/>
  <c r="H307" i="1" s="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H291" i="1" s="1"/>
  <c r="D290" i="1"/>
  <c r="C290" i="1"/>
  <c r="D289" i="1"/>
  <c r="C289" i="1"/>
  <c r="D288" i="1"/>
  <c r="C288" i="1"/>
  <c r="D284" i="1"/>
  <c r="C284" i="1"/>
  <c r="D283" i="1"/>
  <c r="C283" i="1"/>
  <c r="D282" i="1"/>
  <c r="C282" i="1"/>
  <c r="D281" i="1"/>
  <c r="C281" i="1"/>
  <c r="H281" i="1" s="1"/>
  <c r="D280" i="1"/>
  <c r="C280" i="1"/>
  <c r="D279" i="1"/>
  <c r="C279" i="1"/>
  <c r="D278" i="1"/>
  <c r="C278" i="1"/>
  <c r="D277" i="1"/>
  <c r="C277" i="1"/>
  <c r="H277" i="1" s="1"/>
  <c r="D276" i="1"/>
  <c r="C276" i="1"/>
  <c r="D275" i="1"/>
  <c r="C275" i="1"/>
  <c r="D274" i="1"/>
  <c r="C274" i="1"/>
  <c r="D273" i="1"/>
  <c r="C273" i="1"/>
  <c r="H273" i="1" s="1"/>
  <c r="D272" i="1"/>
  <c r="C272" i="1"/>
  <c r="D271" i="1"/>
  <c r="C271" i="1"/>
  <c r="D270" i="1"/>
  <c r="C270" i="1"/>
  <c r="D269" i="1"/>
  <c r="C269" i="1"/>
  <c r="H269" i="1" s="1"/>
  <c r="D268" i="1"/>
  <c r="C268" i="1"/>
  <c r="D267" i="1"/>
  <c r="C267" i="1"/>
  <c r="D266" i="1"/>
  <c r="C266" i="1"/>
  <c r="D265" i="1"/>
  <c r="C265" i="1"/>
  <c r="H265" i="1" s="1"/>
  <c r="D264" i="1"/>
  <c r="C264" i="1"/>
  <c r="D263" i="1"/>
  <c r="C263" i="1"/>
  <c r="D262" i="1"/>
  <c r="C262" i="1"/>
  <c r="D261" i="1"/>
  <c r="C261" i="1"/>
  <c r="H261" i="1" s="1"/>
  <c r="D260" i="1"/>
  <c r="C260" i="1"/>
  <c r="D259"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D191" i="1"/>
  <c r="C191" i="1"/>
  <c r="H191" i="1" s="1"/>
  <c r="D190" i="1"/>
  <c r="C190" i="1"/>
  <c r="D189" i="1"/>
  <c r="C189" i="1"/>
  <c r="D188" i="1"/>
  <c r="C188" i="1"/>
  <c r="D187" i="1"/>
  <c r="C187" i="1"/>
  <c r="H187" i="1" s="1"/>
  <c r="D186" i="1"/>
  <c r="C186" i="1"/>
  <c r="D185" i="1"/>
  <c r="C185" i="1"/>
  <c r="D184" i="1"/>
  <c r="C184" i="1"/>
  <c r="D183" i="1"/>
  <c r="C183" i="1"/>
  <c r="H183" i="1" s="1"/>
  <c r="D182" i="1"/>
  <c r="C182" i="1"/>
  <c r="D181" i="1"/>
  <c r="C181" i="1"/>
  <c r="D180" i="1"/>
  <c r="C180" i="1"/>
  <c r="D179" i="1"/>
  <c r="C179" i="1"/>
  <c r="H179" i="1" s="1"/>
  <c r="D178" i="1"/>
  <c r="C178" i="1"/>
  <c r="D177" i="1"/>
  <c r="C177" i="1"/>
  <c r="D176" i="1"/>
  <c r="C176" i="1"/>
  <c r="D175" i="1"/>
  <c r="C175" i="1"/>
  <c r="H175" i="1" s="1"/>
  <c r="D174" i="1"/>
  <c r="C174" i="1"/>
  <c r="D173" i="1"/>
  <c r="C173" i="1"/>
  <c r="D172" i="1"/>
  <c r="C172" i="1"/>
  <c r="D171" i="1"/>
  <c r="C171" i="1"/>
  <c r="H171" i="1" s="1"/>
  <c r="D170" i="1"/>
  <c r="C170" i="1"/>
  <c r="D169" i="1"/>
  <c r="C169" i="1"/>
  <c r="D168" i="1"/>
  <c r="C168" i="1"/>
  <c r="D167" i="1"/>
  <c r="C167" i="1"/>
  <c r="H167" i="1" s="1"/>
  <c r="D166" i="1"/>
  <c r="C166" i="1"/>
  <c r="D165" i="1"/>
  <c r="C165" i="1"/>
  <c r="D164" i="1"/>
  <c r="C164" i="1"/>
  <c r="D163" i="1"/>
  <c r="C163" i="1"/>
  <c r="H163" i="1" s="1"/>
  <c r="D162" i="1"/>
  <c r="C162" i="1"/>
  <c r="D161" i="1"/>
  <c r="C161" i="1"/>
  <c r="D160" i="1"/>
  <c r="D159" i="1"/>
  <c r="D158" i="1"/>
  <c r="C158" i="1"/>
  <c r="D157" i="1"/>
  <c r="C157" i="1"/>
  <c r="H157" i="1" s="1"/>
  <c r="D156" i="1"/>
  <c r="C156" i="1"/>
  <c r="D155" i="1"/>
  <c r="C155" i="1"/>
  <c r="D154" i="1"/>
  <c r="C154" i="1"/>
  <c r="D153" i="1"/>
  <c r="C153" i="1"/>
  <c r="H153" i="1" s="1"/>
  <c r="D152" i="1"/>
  <c r="C152" i="1"/>
  <c r="D151" i="1"/>
  <c r="C151" i="1"/>
  <c r="D150" i="1"/>
  <c r="C150" i="1"/>
  <c r="D149" i="1"/>
  <c r="C149" i="1"/>
  <c r="H149" i="1" s="1"/>
  <c r="D148" i="1"/>
  <c r="C148" i="1"/>
  <c r="D146" i="1"/>
  <c r="C146" i="1"/>
  <c r="D145" i="1"/>
  <c r="C145" i="1"/>
  <c r="H145" i="1" s="1"/>
  <c r="D144" i="1"/>
  <c r="C144" i="1"/>
  <c r="D143" i="1"/>
  <c r="C143" i="1"/>
  <c r="D142" i="1"/>
  <c r="C142" i="1"/>
  <c r="D141" i="1"/>
  <c r="C141" i="1"/>
  <c r="H141" i="1" s="1"/>
  <c r="D140" i="1"/>
  <c r="C140" i="1"/>
  <c r="D139" i="1"/>
  <c r="C139" i="1"/>
  <c r="D138" i="1"/>
  <c r="C138" i="1"/>
  <c r="D137" i="1"/>
  <c r="C137" i="1"/>
  <c r="H137" i="1" s="1"/>
  <c r="D136" i="1"/>
  <c r="C136" i="1"/>
  <c r="D135" i="1"/>
  <c r="D134" i="1"/>
  <c r="C134" i="1"/>
  <c r="D133" i="1"/>
  <c r="C133" i="1"/>
  <c r="H133" i="1" s="1"/>
  <c r="D132" i="1"/>
  <c r="C132" i="1"/>
  <c r="D131" i="1"/>
  <c r="C131" i="1"/>
  <c r="D130" i="1"/>
  <c r="C130" i="1"/>
  <c r="D129" i="1"/>
  <c r="C129" i="1"/>
  <c r="H129" i="1" s="1"/>
  <c r="D128" i="1"/>
  <c r="C128" i="1"/>
  <c r="D127" i="1"/>
  <c r="C127" i="1"/>
  <c r="D126" i="1"/>
  <c r="C126" i="1"/>
  <c r="D125" i="1"/>
  <c r="C125" i="1"/>
  <c r="H125" i="1" s="1"/>
  <c r="D124" i="1"/>
  <c r="C124" i="1"/>
  <c r="D123" i="1"/>
  <c r="C123" i="1"/>
  <c r="D122" i="1"/>
  <c r="C122" i="1"/>
  <c r="D121" i="1"/>
  <c r="C121" i="1"/>
  <c r="H121" i="1" s="1"/>
  <c r="D120" i="1"/>
  <c r="C120" i="1"/>
  <c r="D119" i="1"/>
  <c r="C119" i="1"/>
  <c r="D118" i="1"/>
  <c r="C118" i="1"/>
  <c r="D117" i="1"/>
  <c r="C117" i="1"/>
  <c r="H117" i="1" s="1"/>
  <c r="D116" i="1"/>
  <c r="C116" i="1"/>
  <c r="D115" i="1"/>
  <c r="C115" i="1"/>
  <c r="D114" i="1"/>
  <c r="C114" i="1"/>
  <c r="D113" i="1"/>
  <c r="C113" i="1"/>
  <c r="H113" i="1" s="1"/>
  <c r="D112" i="1"/>
  <c r="C112" i="1"/>
  <c r="D111" i="1"/>
  <c r="C111" i="1"/>
  <c r="D110" i="1"/>
  <c r="C110" i="1"/>
  <c r="D109" i="1"/>
  <c r="C109" i="1"/>
  <c r="H109" i="1" s="1"/>
  <c r="D108" i="1"/>
  <c r="C108" i="1"/>
  <c r="D107" i="1"/>
  <c r="C107" i="1"/>
  <c r="D106" i="1"/>
  <c r="C106" i="1"/>
  <c r="D105" i="1"/>
  <c r="C105" i="1"/>
  <c r="H105" i="1" s="1"/>
  <c r="D104" i="1"/>
  <c r="C104" i="1"/>
  <c r="D103" i="1"/>
  <c r="C103" i="1"/>
  <c r="D102" i="1"/>
  <c r="C102" i="1"/>
  <c r="D101" i="1"/>
  <c r="C101" i="1"/>
  <c r="H101" i="1" s="1"/>
  <c r="D100" i="1"/>
  <c r="C100" i="1"/>
  <c r="D99" i="1"/>
  <c r="C99" i="1"/>
  <c r="D98" i="1"/>
  <c r="C98" i="1"/>
  <c r="D97" i="1"/>
  <c r="C97" i="1"/>
  <c r="H97" i="1" s="1"/>
  <c r="D96" i="1"/>
  <c r="C96" i="1"/>
  <c r="D95" i="1"/>
  <c r="C95" i="1"/>
  <c r="D94" i="1"/>
  <c r="C94" i="1"/>
  <c r="D93" i="1"/>
  <c r="C93" i="1"/>
  <c r="H93" i="1" s="1"/>
  <c r="D92" i="1"/>
  <c r="C92" i="1"/>
  <c r="D91" i="1"/>
  <c r="C91" i="1"/>
  <c r="D90" i="1"/>
  <c r="C90" i="1"/>
  <c r="D89" i="1"/>
  <c r="C89" i="1"/>
  <c r="H89" i="1" s="1"/>
  <c r="D88" i="1"/>
  <c r="C88" i="1"/>
  <c r="H88" i="1" s="1"/>
  <c r="D87" i="1"/>
  <c r="C87" i="1"/>
  <c r="D86" i="1"/>
  <c r="C86" i="1"/>
  <c r="D85" i="1"/>
  <c r="C85" i="1"/>
  <c r="H85" i="1" s="1"/>
  <c r="D84" i="1"/>
  <c r="C84" i="1"/>
  <c r="H84" i="1" s="1"/>
  <c r="D83" i="1"/>
  <c r="C83" i="1"/>
  <c r="D82" i="1"/>
  <c r="C82" i="1"/>
  <c r="H82" i="1" s="1"/>
  <c r="D81" i="1"/>
  <c r="C81" i="1"/>
  <c r="H81" i="1" s="1"/>
  <c r="D80" i="1"/>
  <c r="C80" i="1"/>
  <c r="H80" i="1" s="1"/>
  <c r="D79" i="1"/>
  <c r="C79" i="1"/>
  <c r="D78" i="1"/>
  <c r="D77" i="1"/>
  <c r="C77" i="1"/>
  <c r="H77" i="1" s="1"/>
  <c r="D76" i="1"/>
  <c r="C76" i="1"/>
  <c r="H76" i="1" s="1"/>
  <c r="D75" i="1"/>
  <c r="C75" i="1"/>
  <c r="D74" i="1"/>
  <c r="C74" i="1"/>
  <c r="H74" i="1" s="1"/>
  <c r="D73" i="1"/>
  <c r="C73" i="1"/>
  <c r="H73" i="1" s="1"/>
  <c r="D72" i="1"/>
  <c r="C72" i="1"/>
  <c r="H72" i="1" s="1"/>
  <c r="D71" i="1"/>
  <c r="C71" i="1"/>
  <c r="D70" i="1"/>
  <c r="C70" i="1"/>
  <c r="H70" i="1" s="1"/>
  <c r="D69" i="1"/>
  <c r="C69" i="1"/>
  <c r="H69" i="1" s="1"/>
  <c r="D68" i="1"/>
  <c r="C68" i="1"/>
  <c r="H68" i="1" s="1"/>
  <c r="D67" i="1"/>
  <c r="C67" i="1"/>
  <c r="D66" i="1"/>
  <c r="C66" i="1"/>
  <c r="H66" i="1" s="1"/>
  <c r="D65" i="1"/>
  <c r="C65" i="1"/>
  <c r="H65" i="1" s="1"/>
  <c r="D64" i="1"/>
  <c r="C64" i="1"/>
  <c r="H64" i="1" s="1"/>
  <c r="D63" i="1"/>
  <c r="C63" i="1"/>
  <c r="D62" i="1"/>
  <c r="C62" i="1"/>
  <c r="H62" i="1" s="1"/>
  <c r="D61" i="1"/>
  <c r="C61" i="1"/>
  <c r="H61" i="1" s="1"/>
  <c r="D60" i="1"/>
  <c r="C60" i="1"/>
  <c r="H60" i="1" s="1"/>
  <c r="D59" i="1"/>
  <c r="C59" i="1"/>
  <c r="D58" i="1"/>
  <c r="C58" i="1"/>
  <c r="H58" i="1" s="1"/>
  <c r="D57" i="1"/>
  <c r="C57" i="1"/>
  <c r="H57" i="1" s="1"/>
  <c r="D56" i="1"/>
  <c r="C56" i="1"/>
  <c r="H56" i="1" s="1"/>
  <c r="D55" i="1"/>
  <c r="C55" i="1"/>
  <c r="D54" i="1"/>
  <c r="C54" i="1"/>
  <c r="H54" i="1" s="1"/>
  <c r="D53" i="1"/>
  <c r="C53" i="1"/>
  <c r="H53" i="1" s="1"/>
  <c r="D52" i="1"/>
  <c r="C52" i="1"/>
  <c r="H52" i="1" s="1"/>
  <c r="D51" i="1"/>
  <c r="C51" i="1"/>
  <c r="D50" i="1"/>
  <c r="C50" i="1"/>
  <c r="H50" i="1" s="1"/>
  <c r="D49" i="1"/>
  <c r="C49" i="1"/>
  <c r="H49" i="1" s="1"/>
  <c r="D48" i="1"/>
  <c r="C48" i="1"/>
  <c r="H48" i="1" s="1"/>
  <c r="D47" i="1"/>
  <c r="C47" i="1"/>
  <c r="D46" i="1"/>
  <c r="D45" i="1"/>
  <c r="C45" i="1"/>
  <c r="H45" i="1" s="1"/>
  <c r="D44" i="1"/>
  <c r="C44" i="1"/>
  <c r="H44" i="1" s="1"/>
  <c r="D43" i="1"/>
  <c r="C43" i="1"/>
  <c r="D42" i="1"/>
  <c r="C42" i="1"/>
  <c r="H42" i="1" s="1"/>
  <c r="D41" i="1"/>
  <c r="C41" i="1"/>
  <c r="H41" i="1" s="1"/>
  <c r="D40" i="1"/>
  <c r="D39" i="1"/>
  <c r="C39" i="1"/>
  <c r="D38" i="1"/>
  <c r="C38" i="1"/>
  <c r="H38" i="1" s="1"/>
  <c r="D37" i="1"/>
  <c r="C37" i="1"/>
  <c r="H37" i="1" s="1"/>
  <c r="D36" i="1"/>
  <c r="C36" i="1"/>
  <c r="H36" i="1" s="1"/>
  <c r="D35" i="1"/>
  <c r="C35" i="1"/>
  <c r="D34" i="1"/>
  <c r="C34" i="1"/>
  <c r="H34" i="1" s="1"/>
  <c r="D33" i="1"/>
  <c r="C33" i="1"/>
  <c r="H33" i="1" s="1"/>
  <c r="D32" i="1"/>
  <c r="C32" i="1"/>
  <c r="H32" i="1" s="1"/>
  <c r="D31" i="1"/>
  <c r="C31" i="1"/>
  <c r="D30" i="1"/>
  <c r="C30" i="1"/>
  <c r="H30" i="1" s="1"/>
  <c r="D29" i="1"/>
  <c r="C29" i="1"/>
  <c r="H29" i="1" s="1"/>
  <c r="D28" i="1"/>
  <c r="C28" i="1"/>
  <c r="H28" i="1" s="1"/>
  <c r="D27" i="1"/>
  <c r="C27" i="1"/>
  <c r="D26" i="1"/>
  <c r="C26" i="1"/>
  <c r="H26" i="1" s="1"/>
  <c r="D25" i="1"/>
  <c r="C25" i="1"/>
  <c r="H25" i="1" s="1"/>
  <c r="D24" i="1"/>
  <c r="C24" i="1"/>
  <c r="H24" i="1" s="1"/>
  <c r="D23" i="1"/>
  <c r="C23" i="1"/>
  <c r="D22" i="1"/>
  <c r="C22" i="1"/>
  <c r="H22" i="1" s="1"/>
  <c r="D21" i="1"/>
  <c r="C21" i="1"/>
  <c r="H21" i="1" s="1"/>
  <c r="D20" i="1"/>
  <c r="C20" i="1"/>
  <c r="H20" i="1" s="1"/>
  <c r="D19" i="1"/>
  <c r="C19" i="1"/>
  <c r="D18" i="1"/>
  <c r="C18" i="1"/>
  <c r="H18" i="1" s="1"/>
  <c r="D17" i="1"/>
  <c r="C17" i="1"/>
  <c r="H17" i="1" s="1"/>
  <c r="D16" i="1"/>
  <c r="C16" i="1"/>
  <c r="H16" i="1" s="1"/>
  <c r="D15" i="1"/>
  <c r="C15" i="1"/>
  <c r="D14" i="1"/>
  <c r="C14" i="1"/>
  <c r="H14" i="1" s="1"/>
  <c r="D13" i="1"/>
  <c r="C13" i="1"/>
  <c r="H13" i="1" s="1"/>
  <c r="D12" i="1"/>
  <c r="C12" i="1"/>
  <c r="H12" i="1" s="1"/>
  <c r="D11" i="1"/>
  <c r="C11" i="1"/>
  <c r="D10" i="1"/>
  <c r="C10" i="1"/>
  <c r="H10" i="1" s="1"/>
  <c r="D9" i="1"/>
  <c r="C9" i="1"/>
  <c r="H9" i="1" s="1"/>
  <c r="D8" i="1"/>
  <c r="C8" i="1"/>
  <c r="H8" i="1" s="1"/>
  <c r="D7" i="1"/>
  <c r="C7" i="1"/>
  <c r="D6" i="1"/>
  <c r="C6" i="1"/>
  <c r="H6" i="1" s="1"/>
  <c r="D5" i="1"/>
  <c r="C5" i="1"/>
  <c r="H5" i="1" s="1"/>
  <c r="D4" i="1"/>
  <c r="C4" i="1"/>
  <c r="H4" i="1" s="1"/>
  <c r="D3" i="1"/>
  <c r="D2" i="1"/>
  <c r="D238" i="5" l="1"/>
  <c r="C1215" i="1" s="1"/>
  <c r="H1215" i="1" s="1"/>
  <c r="D12" i="5"/>
  <c r="C990" i="1" s="1"/>
  <c r="H990" i="1" s="1"/>
  <c r="D7" i="5"/>
  <c r="H1420" i="1"/>
  <c r="D1408" i="1"/>
  <c r="H1148" i="1"/>
  <c r="H1151" i="1"/>
  <c r="H641" i="1"/>
  <c r="E151" i="4"/>
  <c r="D147" i="1" s="1"/>
  <c r="E299" i="9"/>
  <c r="B299" i="9" s="1"/>
  <c r="E295" i="9"/>
  <c r="B295" i="9" s="1"/>
  <c r="E297" i="9"/>
  <c r="B297" i="9" s="1"/>
  <c r="E287" i="9"/>
  <c r="F215" i="9"/>
  <c r="B215" i="9" s="1"/>
  <c r="E285" i="9"/>
  <c r="B285" i="9" s="1"/>
  <c r="E293" i="9"/>
  <c r="B293" i="9" s="1"/>
  <c r="B287" i="9"/>
  <c r="B217" i="9"/>
  <c r="H221" i="1"/>
  <c r="H225" i="1"/>
  <c r="H229" i="1"/>
  <c r="H233" i="1"/>
  <c r="H237" i="1"/>
  <c r="H241" i="1"/>
  <c r="H245" i="1"/>
  <c r="H359" i="1"/>
  <c r="H363" i="1"/>
  <c r="H367" i="1"/>
  <c r="H371" i="1"/>
  <c r="H375" i="1"/>
  <c r="H379" i="1"/>
  <c r="H383" i="1"/>
  <c r="H387" i="1"/>
  <c r="H391" i="1"/>
  <c r="H395" i="1"/>
  <c r="H399" i="1"/>
  <c r="F164" i="4"/>
  <c r="D163" i="4"/>
  <c r="C160" i="1"/>
  <c r="H160" i="1" s="1"/>
  <c r="E289" i="4"/>
  <c r="D285" i="1" s="1"/>
  <c r="I17" i="3"/>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161" i="1"/>
  <c r="H165" i="1"/>
  <c r="H169" i="1"/>
  <c r="H173" i="1"/>
  <c r="H177" i="1"/>
  <c r="H181" i="1"/>
  <c r="H185" i="1"/>
  <c r="H189" i="1"/>
  <c r="H223" i="1"/>
  <c r="H295" i="1"/>
  <c r="H299" i="1"/>
  <c r="H303" i="1"/>
  <c r="H575" i="1"/>
  <c r="H579" i="1"/>
  <c r="H583" i="1"/>
  <c r="H587" i="1"/>
  <c r="H1114" i="1"/>
  <c r="H1118" i="1"/>
  <c r="H1098" i="1"/>
  <c r="H1102" i="1"/>
  <c r="H1106" i="1"/>
  <c r="H1110" i="1"/>
  <c r="H1355" i="1"/>
  <c r="H1359" i="1"/>
  <c r="H1363"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9" i="1"/>
  <c r="H143" i="1"/>
  <c r="H151" i="1"/>
  <c r="H155" i="1"/>
  <c r="H249" i="1"/>
  <c r="H253" i="1"/>
  <c r="H257" i="1"/>
  <c r="H1058" i="1"/>
  <c r="H1062" i="1"/>
  <c r="E5" i="7"/>
  <c r="D1437" i="1"/>
  <c r="H1437" i="1"/>
  <c r="D43" i="8"/>
  <c r="C1524" i="1"/>
  <c r="H1524" i="1" s="1"/>
  <c r="I31" i="3"/>
  <c r="E528" i="4"/>
  <c r="D522" i="1" s="1"/>
  <c r="H86" i="1"/>
  <c r="H90" i="1"/>
  <c r="H94" i="1"/>
  <c r="H98" i="1"/>
  <c r="H102"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D588" i="1"/>
  <c r="H588" i="1" s="1"/>
  <c r="H1216" i="1"/>
  <c r="H1220" i="1"/>
  <c r="H1180" i="1"/>
  <c r="H1184" i="1"/>
  <c r="H1188" i="1"/>
  <c r="H1192" i="1"/>
  <c r="H1196" i="1"/>
  <c r="H1200" i="1"/>
  <c r="H1204" i="1"/>
  <c r="H1208" i="1"/>
  <c r="H1212"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F83" i="4"/>
  <c r="D82" i="4"/>
  <c r="F478" i="4"/>
  <c r="D472" i="4"/>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D1329" i="1"/>
  <c r="F59" i="4"/>
  <c r="D50" i="4"/>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5"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F388" i="4"/>
  <c r="D363" i="4"/>
  <c r="H92" i="1"/>
  <c r="H96" i="1"/>
  <c r="H100" i="1"/>
  <c r="H104" i="1"/>
  <c r="H108" i="1"/>
  <c r="H112" i="1"/>
  <c r="H116" i="1"/>
  <c r="H120" i="1"/>
  <c r="H124" i="1"/>
  <c r="H128" i="1"/>
  <c r="H132" i="1"/>
  <c r="H136" i="1"/>
  <c r="H140" i="1"/>
  <c r="H144" i="1"/>
  <c r="H148" i="1"/>
  <c r="H152" i="1"/>
  <c r="H156"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90" i="1"/>
  <c r="H298" i="1"/>
  <c r="H302" i="1"/>
  <c r="H310" i="1"/>
  <c r="H314" i="1"/>
  <c r="H318" i="1"/>
  <c r="H322" i="1"/>
  <c r="H326" i="1"/>
  <c r="H330" i="1"/>
  <c r="H334" i="1"/>
  <c r="H338" i="1"/>
  <c r="H342" i="1"/>
  <c r="H350" i="1"/>
  <c r="H354" i="1"/>
  <c r="H362" i="1"/>
  <c r="H366" i="1"/>
  <c r="H370" i="1"/>
  <c r="H374" i="1"/>
  <c r="H378" i="1"/>
  <c r="H382" i="1"/>
  <c r="H386" i="1"/>
  <c r="H390" i="1"/>
  <c r="H394" i="1"/>
  <c r="H398" i="1"/>
  <c r="H631" i="1"/>
  <c r="C1469" i="1"/>
  <c r="H1469" i="1" s="1"/>
  <c r="F106" i="4"/>
  <c r="F112" i="4"/>
  <c r="D139" i="4"/>
  <c r="F259" i="4"/>
  <c r="D252" i="4"/>
  <c r="F356" i="4"/>
  <c r="D351" i="4"/>
  <c r="E141" i="6"/>
  <c r="B232" i="9"/>
  <c r="D7" i="4"/>
  <c r="F133" i="4"/>
  <c r="D421" i="4"/>
  <c r="H307" i="9"/>
  <c r="E176" i="5"/>
  <c r="H1321" i="1"/>
  <c r="H1325" i="1"/>
  <c r="H1329" i="1"/>
  <c r="J1472" i="1"/>
  <c r="J1476" i="1"/>
  <c r="F134" i="4"/>
  <c r="D196" i="4"/>
  <c r="D311" i="4"/>
  <c r="F643" i="4"/>
  <c r="B216" i="9"/>
  <c r="B242" i="9"/>
  <c r="F581" i="4"/>
  <c r="D580" i="4"/>
  <c r="F626" i="4"/>
  <c r="D625" i="4"/>
  <c r="B240" i="9"/>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J1440" i="1"/>
  <c r="J1444" i="1"/>
  <c r="J1448" i="1"/>
  <c r="J1452" i="1"/>
  <c r="D44" i="4"/>
  <c r="F169" i="4"/>
  <c r="D224" i="4"/>
  <c r="E311" i="4"/>
  <c r="D306" i="1" s="1"/>
  <c r="E580" i="4"/>
  <c r="D574" i="1" s="1"/>
  <c r="B226" i="9"/>
  <c r="F177" i="4"/>
  <c r="F530" i="4"/>
  <c r="D529" i="4"/>
  <c r="E237" i="5"/>
  <c r="B224" i="9"/>
  <c r="B250" i="9"/>
  <c r="H289" i="9"/>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F210" i="4"/>
  <c r="E643" i="4"/>
  <c r="D637" i="1" s="1"/>
  <c r="H637" i="1" s="1"/>
  <c r="D146" i="5"/>
  <c r="F180" i="5"/>
  <c r="D644" i="4"/>
  <c r="F45" i="5"/>
  <c r="D78" i="5"/>
  <c r="D134" i="5"/>
  <c r="D114" i="6"/>
  <c r="F12" i="5"/>
  <c r="G315" i="9"/>
  <c r="E315" i="9" s="1"/>
  <c r="F7" i="5"/>
  <c r="D89" i="6"/>
  <c r="H1367" i="1"/>
  <c r="H1371" i="1"/>
  <c r="H1375" i="1"/>
  <c r="H1379" i="1"/>
  <c r="H1387" i="1"/>
  <c r="H1391" i="1"/>
  <c r="H1395" i="1"/>
  <c r="H1399" i="1"/>
  <c r="H1403" i="1"/>
  <c r="H1407" i="1"/>
  <c r="H1411" i="1"/>
  <c r="H1415" i="1"/>
  <c r="H1419" i="1"/>
  <c r="H1423" i="1"/>
  <c r="H1427" i="1"/>
  <c r="H1431" i="1"/>
  <c r="F159" i="4"/>
  <c r="D263" i="4"/>
  <c r="D299" i="4"/>
  <c r="D515" i="4"/>
  <c r="E307" i="9"/>
  <c r="B307" i="9" s="1"/>
  <c r="E87" i="5"/>
  <c r="D1065" i="1" s="1"/>
  <c r="D245" i="5"/>
  <c r="D258" i="5"/>
  <c r="F402" i="4"/>
  <c r="F56" i="5"/>
  <c r="D69" i="5"/>
  <c r="G289" i="9"/>
  <c r="E289" i="9" s="1"/>
  <c r="B289" i="9" s="1"/>
  <c r="D118" i="5"/>
  <c r="D206" i="5"/>
  <c r="E636" i="4"/>
  <c r="D630"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291" i="4"/>
  <c r="D287" i="1" s="1"/>
  <c r="H21" i="9"/>
  <c r="G21" i="9"/>
  <c r="F152" i="4"/>
  <c r="F416" i="4"/>
  <c r="F417" i="4"/>
  <c r="F603" i="4"/>
  <c r="F88" i="5"/>
  <c r="F149" i="5"/>
  <c r="F177" i="5"/>
  <c r="F190" i="5"/>
  <c r="F206" i="5"/>
  <c r="F5" i="6"/>
  <c r="D141" i="6"/>
  <c r="B315" i="9"/>
  <c r="E314" i="9"/>
  <c r="I10" i="3" s="1"/>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238" i="5" l="1"/>
  <c r="C985" i="1"/>
  <c r="H20" i="3"/>
  <c r="E290" i="4"/>
  <c r="D286" i="1" s="1"/>
  <c r="E413" i="4"/>
  <c r="E298" i="4"/>
  <c r="F213" i="9"/>
  <c r="B213" i="9" s="1"/>
  <c r="G310" i="9"/>
  <c r="E310" i="9" s="1"/>
  <c r="B310" i="9" s="1"/>
  <c r="D176" i="5"/>
  <c r="C1183" i="1"/>
  <c r="F224" i="4"/>
  <c r="C220" i="1"/>
  <c r="F625" i="4"/>
  <c r="C619" i="1"/>
  <c r="F311" i="4"/>
  <c r="C306" i="1"/>
  <c r="E175" i="5"/>
  <c r="D1152" i="1" s="1"/>
  <c r="I22" i="3"/>
  <c r="D1153" i="1"/>
  <c r="D1435" i="1"/>
  <c r="I28" i="3"/>
  <c r="F82" i="4"/>
  <c r="C78" i="1"/>
  <c r="F644" i="4"/>
  <c r="C638" i="1"/>
  <c r="G638" i="1" s="1"/>
  <c r="F118" i="5"/>
  <c r="C1096" i="1"/>
  <c r="F146" i="5"/>
  <c r="C1124" i="1"/>
  <c r="I23" i="3"/>
  <c r="D1214" i="1"/>
  <c r="F196" i="4"/>
  <c r="C192" i="1"/>
  <c r="F363" i="4"/>
  <c r="C358" i="1"/>
  <c r="B192" i="9"/>
  <c r="E21" i="9"/>
  <c r="F515" i="4"/>
  <c r="C509" i="1"/>
  <c r="F529" i="4"/>
  <c r="D528" i="4"/>
  <c r="C523" i="1"/>
  <c r="F44" i="4"/>
  <c r="C40" i="1"/>
  <c r="F580" i="4"/>
  <c r="C574" i="1"/>
  <c r="E68" i="5"/>
  <c r="F351" i="4"/>
  <c r="D350" i="4"/>
  <c r="C346" i="1"/>
  <c r="F50" i="4"/>
  <c r="C46" i="1"/>
  <c r="I35" i="3"/>
  <c r="C1518" i="1"/>
  <c r="F245" i="5"/>
  <c r="C1222" i="1"/>
  <c r="F69" i="5"/>
  <c r="D68" i="5"/>
  <c r="C1047" i="1"/>
  <c r="F299" i="4"/>
  <c r="D298" i="4"/>
  <c r="C294" i="1"/>
  <c r="F114" i="6"/>
  <c r="H27" i="3"/>
  <c r="C1408" i="1"/>
  <c r="D151" i="4"/>
  <c r="D237" i="5"/>
  <c r="F163" i="4"/>
  <c r="C159" i="1"/>
  <c r="F263" i="4"/>
  <c r="C259" i="1"/>
  <c r="F134" i="5"/>
  <c r="C1112" i="1"/>
  <c r="E635" i="4"/>
  <c r="D629" i="1" s="1"/>
  <c r="F421" i="4"/>
  <c r="D420" i="4"/>
  <c r="C415" i="1"/>
  <c r="F252" i="4"/>
  <c r="C248" i="1"/>
  <c r="H638" i="1"/>
  <c r="F78" i="5"/>
  <c r="C1056" i="1"/>
  <c r="F258" i="5"/>
  <c r="C1235" i="1"/>
  <c r="F89" i="6"/>
  <c r="C1383" i="1"/>
  <c r="F7" i="4"/>
  <c r="D6" i="4"/>
  <c r="C3" i="1"/>
  <c r="F139" i="4"/>
  <c r="C135" i="1"/>
  <c r="F472" i="4"/>
  <c r="C466" i="1"/>
  <c r="I29" i="3"/>
  <c r="D1436" i="1"/>
  <c r="K1450" i="9"/>
  <c r="G313" i="9"/>
  <c r="E313" i="9" s="1"/>
  <c r="B313" i="9" s="1"/>
  <c r="I34" i="3"/>
  <c r="C1517" i="1"/>
  <c r="G312" i="9"/>
  <c r="E312" i="9" s="1"/>
  <c r="F141" i="6"/>
  <c r="H28" i="3"/>
  <c r="C1435" i="1"/>
  <c r="G317" i="9"/>
  <c r="E317" i="9" s="1"/>
  <c r="B21" i="9"/>
  <c r="E640" i="4"/>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985" i="1" l="1"/>
  <c r="H985" i="1"/>
  <c r="H1235" i="1"/>
  <c r="G1235" i="1"/>
  <c r="H358" i="1"/>
  <c r="G358" i="1"/>
  <c r="H1056" i="1"/>
  <c r="G1056" i="1"/>
  <c r="D289" i="4"/>
  <c r="H17" i="3"/>
  <c r="C147" i="1"/>
  <c r="F151" i="4"/>
  <c r="F68" i="5"/>
  <c r="H21" i="3"/>
  <c r="C1046" i="1"/>
  <c r="D6" i="5"/>
  <c r="H346" i="1"/>
  <c r="G346" i="1"/>
  <c r="H523" i="1"/>
  <c r="G523" i="1"/>
  <c r="H1183" i="1"/>
  <c r="G1183" i="1"/>
  <c r="F237" i="5"/>
  <c r="C1214" i="1"/>
  <c r="H23" i="3"/>
  <c r="H3" i="1"/>
  <c r="G3" i="1"/>
  <c r="H1112" i="1"/>
  <c r="G1112" i="1"/>
  <c r="H1408" i="1"/>
  <c r="G1408" i="1"/>
  <c r="D408" i="4"/>
  <c r="C345" i="1"/>
  <c r="F350" i="4"/>
  <c r="D636" i="4"/>
  <c r="C522" i="1"/>
  <c r="F528" i="4"/>
  <c r="H192" i="1"/>
  <c r="G192" i="1"/>
  <c r="F176" i="5"/>
  <c r="D175" i="5"/>
  <c r="H22" i="3"/>
  <c r="C1153" i="1"/>
  <c r="D635" i="4"/>
  <c r="C414" i="1"/>
  <c r="F420" i="4"/>
  <c r="H46" i="1"/>
  <c r="G46" i="1"/>
  <c r="H220" i="1"/>
  <c r="G220" i="1"/>
  <c r="H1096" i="1"/>
  <c r="G1096" i="1"/>
  <c r="H1222" i="1"/>
  <c r="G1222" i="1"/>
  <c r="H306" i="1"/>
  <c r="G306" i="1"/>
  <c r="H248" i="1"/>
  <c r="G248" i="1"/>
  <c r="H259" i="1"/>
  <c r="G259" i="1"/>
  <c r="I21" i="3"/>
  <c r="D1046" i="1"/>
  <c r="E6" i="5"/>
  <c r="H509" i="1"/>
  <c r="G509" i="1"/>
  <c r="H78" i="1"/>
  <c r="G78" i="1"/>
  <c r="H40" i="1"/>
  <c r="G40" i="1"/>
  <c r="H135" i="1"/>
  <c r="G135" i="1"/>
  <c r="H1047" i="1"/>
  <c r="G1047" i="1"/>
  <c r="H16" i="3"/>
  <c r="C2" i="1"/>
  <c r="D412" i="4"/>
  <c r="D290" i="4"/>
  <c r="F6" i="4"/>
  <c r="H1436" i="1"/>
  <c r="G1436" i="1"/>
  <c r="H1383" i="1"/>
  <c r="G1383" i="1"/>
  <c r="H294" i="1"/>
  <c r="G294" i="1"/>
  <c r="H1518" i="1"/>
  <c r="G1518" i="1"/>
  <c r="H574" i="1"/>
  <c r="G574" i="1"/>
  <c r="H619" i="1"/>
  <c r="G619" i="1"/>
  <c r="E407" i="4"/>
  <c r="D402" i="1" s="1"/>
  <c r="D293" i="1"/>
  <c r="E408" i="4"/>
  <c r="D403" i="1" s="1"/>
  <c r="E412" i="4"/>
  <c r="H466" i="1"/>
  <c r="G466" i="1"/>
  <c r="H415" i="1"/>
  <c r="G415" i="1"/>
  <c r="H159" i="1"/>
  <c r="G159" i="1"/>
  <c r="D407" i="4"/>
  <c r="C293" i="1"/>
  <c r="F298" i="4"/>
  <c r="H1124" i="1"/>
  <c r="G1124" i="1"/>
  <c r="D634" i="1"/>
  <c r="B317" i="9"/>
  <c r="E316" i="9"/>
  <c r="H1435" i="1"/>
  <c r="G1435" i="1"/>
  <c r="H9" i="3"/>
  <c r="B312" i="9"/>
  <c r="E311" i="9"/>
  <c r="H1517" i="1"/>
  <c r="G1517" i="1"/>
  <c r="H11" i="3"/>
  <c r="F175" i="5" l="1"/>
  <c r="C1152" i="1"/>
  <c r="H345" i="1"/>
  <c r="G345" i="1"/>
  <c r="C285" i="1"/>
  <c r="F289" i="4"/>
  <c r="D413" i="4"/>
  <c r="D291" i="4"/>
  <c r="C403" i="1"/>
  <c r="G403" i="1" s="1"/>
  <c r="F408" i="4"/>
  <c r="H1214" i="1"/>
  <c r="G1214" i="1"/>
  <c r="C984" i="1"/>
  <c r="F6" i="5"/>
  <c r="G284" i="9"/>
  <c r="E284" i="9" s="1"/>
  <c r="B284" i="9" s="1"/>
  <c r="G278" i="9"/>
  <c r="E278" i="9" s="1"/>
  <c r="H278" i="9"/>
  <c r="D984" i="1"/>
  <c r="H1046" i="1"/>
  <c r="G1046" i="1"/>
  <c r="H293" i="1"/>
  <c r="G293" i="1"/>
  <c r="E415" i="4"/>
  <c r="D410" i="1" s="1"/>
  <c r="E639" i="4"/>
  <c r="E414" i="4"/>
  <c r="D409" i="1" s="1"/>
  <c r="D407" i="1"/>
  <c r="H403" i="1"/>
  <c r="F290" i="4"/>
  <c r="C286" i="1"/>
  <c r="H414" i="1"/>
  <c r="G414" i="1"/>
  <c r="C407" i="1"/>
  <c r="F412" i="4"/>
  <c r="D639" i="4"/>
  <c r="F635" i="4"/>
  <c r="C629" i="1"/>
  <c r="H522" i="1"/>
  <c r="G522" i="1"/>
  <c r="F407" i="4"/>
  <c r="C402" i="1"/>
  <c r="G2" i="1"/>
  <c r="H2" i="1"/>
  <c r="H1153" i="1"/>
  <c r="G1153" i="1"/>
  <c r="F636" i="4"/>
  <c r="C630" i="1"/>
  <c r="H147" i="1"/>
  <c r="G147" i="1"/>
  <c r="N3" i="9"/>
  <c r="I11" i="3"/>
  <c r="K3" i="9"/>
  <c r="I9" i="3"/>
  <c r="C408" i="1" l="1"/>
  <c r="D640" i="4"/>
  <c r="D415" i="4"/>
  <c r="F413" i="4"/>
  <c r="E277" i="9"/>
  <c r="B278" i="9"/>
  <c r="H629" i="1"/>
  <c r="G629" i="1"/>
  <c r="H286" i="1"/>
  <c r="G286" i="1"/>
  <c r="H8" i="3"/>
  <c r="M3" i="9" s="1"/>
  <c r="H984" i="1"/>
  <c r="G984" i="1"/>
  <c r="H285" i="1"/>
  <c r="G285" i="1"/>
  <c r="G407" i="1"/>
  <c r="H407" i="1"/>
  <c r="E641" i="4"/>
  <c r="D633" i="1"/>
  <c r="E642" i="4"/>
  <c r="D641" i="4"/>
  <c r="F639" i="4"/>
  <c r="C633" i="1"/>
  <c r="H1152" i="1"/>
  <c r="G1152" i="1"/>
  <c r="F291" i="4"/>
  <c r="C287" i="1"/>
  <c r="G630" i="1"/>
  <c r="H630" i="1"/>
  <c r="H402" i="1"/>
  <c r="G402" i="1"/>
  <c r="D414" i="4"/>
  <c r="H633" i="1" l="1"/>
  <c r="G633" i="1"/>
  <c r="F641" i="4"/>
  <c r="C635" i="1"/>
  <c r="I8" i="3"/>
  <c r="F415" i="4"/>
  <c r="C410" i="1"/>
  <c r="C409" i="1"/>
  <c r="F414" i="4"/>
  <c r="E645" i="4"/>
  <c r="D635" i="1"/>
  <c r="C634" i="1"/>
  <c r="F640" i="4"/>
  <c r="D642" i="4"/>
  <c r="E646" i="4"/>
  <c r="D636" i="1"/>
  <c r="H287" i="1"/>
  <c r="G287" i="1"/>
  <c r="H408" i="1"/>
  <c r="G408" i="1"/>
  <c r="D646" i="4" l="1"/>
  <c r="F642" i="4"/>
  <c r="C636" i="1"/>
  <c r="H635" i="1"/>
  <c r="G635" i="1"/>
  <c r="D645" i="4"/>
  <c r="H410" i="1"/>
  <c r="G410" i="1"/>
  <c r="G634" i="1"/>
  <c r="H634" i="1"/>
  <c r="I18" i="3"/>
  <c r="D639" i="1"/>
  <c r="I19" i="3"/>
  <c r="D640" i="1"/>
  <c r="G409" i="1"/>
  <c r="H409" i="1"/>
  <c r="F645" i="4" l="1"/>
  <c r="H18" i="3"/>
  <c r="C639" i="1"/>
  <c r="G276" i="9"/>
  <c r="E276" i="9" s="1"/>
  <c r="B276" i="9" s="1"/>
  <c r="H7" i="3"/>
  <c r="J3" i="9" s="1"/>
  <c r="G636" i="1"/>
  <c r="H636" i="1"/>
  <c r="C640" i="1"/>
  <c r="F646" i="4"/>
  <c r="H19" i="3"/>
  <c r="G640" i="1" l="1"/>
  <c r="H640" i="1"/>
  <c r="H274" i="9"/>
  <c r="H17" i="9"/>
  <c r="K5" i="9"/>
  <c r="J8" i="9"/>
  <c r="J11" i="9"/>
  <c r="G15" i="9"/>
  <c r="G274" i="9"/>
  <c r="E274" i="9" s="1"/>
  <c r="G17" i="9"/>
  <c r="I6" i="9"/>
  <c r="K11" i="9"/>
  <c r="H15" i="9"/>
  <c r="J9" i="9"/>
  <c r="I7" i="9"/>
  <c r="G16" i="9"/>
  <c r="I5" i="9"/>
  <c r="K8" i="9"/>
  <c r="L15" i="9"/>
  <c r="L272" i="9"/>
  <c r="J12" i="9"/>
  <c r="H18" i="9"/>
  <c r="K12" i="9"/>
  <c r="J7" i="9"/>
  <c r="K7" i="9"/>
  <c r="I17" i="9"/>
  <c r="K13" i="9"/>
  <c r="M272" i="9"/>
  <c r="M16" i="9"/>
  <c r="J6" i="9"/>
  <c r="I9" i="9"/>
  <c r="I12" i="9"/>
  <c r="K6" i="9"/>
  <c r="M15" i="9"/>
  <c r="K9" i="9"/>
  <c r="G18" i="9"/>
  <c r="J5" i="9"/>
  <c r="L16" i="9"/>
  <c r="H16" i="9"/>
  <c r="J10" i="9"/>
  <c r="J17" i="9"/>
  <c r="J13" i="9"/>
  <c r="I8" i="9"/>
  <c r="I13" i="9"/>
  <c r="K10" i="9"/>
  <c r="I11" i="9"/>
  <c r="E11" i="9" s="1"/>
  <c r="B11" i="9" s="1"/>
  <c r="G639" i="1"/>
  <c r="H639" i="1"/>
  <c r="E13" i="9" l="1"/>
  <c r="B13" i="9" s="1"/>
  <c r="F16" i="9"/>
  <c r="E10" i="9"/>
  <c r="B10" i="9" s="1"/>
  <c r="E12" i="9"/>
  <c r="B12" i="9" s="1"/>
  <c r="E18" i="9"/>
  <c r="B18" i="9" s="1"/>
  <c r="E8" i="9"/>
  <c r="B8" i="9" s="1"/>
  <c r="E16" i="9"/>
  <c r="E15" i="9"/>
  <c r="E9" i="9"/>
  <c r="B9" i="9" s="1"/>
  <c r="E7" i="9"/>
  <c r="B7" i="9" s="1"/>
  <c r="F272" i="9"/>
  <c r="F15" i="9"/>
  <c r="E6" i="9"/>
  <c r="B6" i="9" s="1"/>
  <c r="E17" i="9"/>
  <c r="B17" i="9" s="1"/>
  <c r="E5" i="9"/>
  <c r="E20" i="9"/>
  <c r="I7" i="3" s="1"/>
  <c r="B274" i="9"/>
  <c r="B16" i="9" l="1"/>
  <c r="F14" i="9"/>
  <c r="B5" i="9"/>
  <c r="E4" i="9"/>
  <c r="E14" i="9"/>
  <c r="B272" i="9"/>
  <c r="F20" i="9"/>
  <c r="F3" i="9" s="1"/>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<sst xmlns="http://schemas.openxmlformats.org/spreadsheetml/2006/main" count="4369" uniqueCount="3421">
  <si>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</si>
  <si>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</si>
  <si>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</si>
  <si>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</si>
  <si>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</si>
  <si>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</si>
  <si>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</si>
  <si>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</si>
  <si>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</si>
  <si>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</si>
  <si>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</si>
  <si>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</si>
  <si>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</si>
  <si>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</si>
  <si>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</si>
  <si>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</si>
  <si>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</si>
  <si>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</si>
  <si>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</si>
  <si>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</si>
  <si>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</si>
  <si>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</si>
  <si>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</si>
  <si>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</si>
  <si>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</si>
  <si>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</si>
  <si>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</si>
  <si>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</si>
  <si>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</si>
  <si>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</si>
  <si>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</si>
  <si>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</si>
  <si>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</si>
  <si>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</si>
  <si>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</si>
  <si>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</si>
  <si>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</si>
  <si>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</si>
  <si>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</si>
  <si>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</si>
  <si>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</si>
  <si>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</si>
  <si>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</si>
  <si>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</si>
  <si>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</si>
  <si>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</si>
  <si>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</si>
  <si>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</si>
  <si>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10071 - O.Š. IVANA MAŽURANIĆA,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</si>
  <si>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</si>
  <si>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</si>
  <si>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</si>
  <si>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</si>
  <si>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</si>
  <si>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</si>
  <si>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</si>
  <si>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</si>
  <si>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</si>
  <si>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</si>
  <si>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</si>
  <si>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</si>
  <si>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</si>
  <si>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</si>
  <si>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</si>
  <si>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</si>
  <si>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</si>
  <si>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</si>
  <si>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</si>
  <si>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</si>
  <si>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</si>
  <si>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</si>
  <si>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</si>
  <si>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</si>
  <si>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</si>
  <si>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</si>
  <si>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</si>
  <si>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</si>
  <si>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</si>
  <si>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</si>
  <si>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</si>
  <si>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</si>
  <si>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</si>
  <si>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</si>
  <si>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</si>
  <si>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</si>
  <si>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</si>
  <si>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</si>
  <si>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</si>
  <si>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</si>
  <si>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</si>
  <si>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</si>
  <si>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</si>
  <si>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</si>
  <si>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</si>
  <si>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</si>
  <si>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</si>
  <si>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</si>
  <si>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</si>
  <si>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</si>
  <si>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</si>
  <si>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</si>
  <si>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</si>
  <si>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</si>
  <si>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</si>
  <si>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</si>
  <si>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</si>
  <si>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</si>
  <si>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</si>
  <si>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</si>
  <si>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</si>
  <si>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</si>
  <si>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</si>
  <si>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</si>
  <si>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</si>
  <si>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</si>
  <si>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</si>
  <si>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</si>
  <si>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</si>
  <si>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</si>
  <si>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</si>
  <si>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</si>
  <si>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</si>
  <si>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</si>
  <si>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</si>
  <si>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</si>
  <si>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</si>
  <si>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</si>
  <si>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</si>
  <si>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</si>
  <si>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</si>
  <si>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</si>
  <si>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</si>
  <si>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</si>
  <si>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</si>
  <si>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</si>
  <si>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</si>
  <si>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</si>
  <si>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</si>
  <si>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</si>
  <si>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</si>
  <si>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</si>
  <si>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</si>
  <si>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</si>
  <si>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</si>
  <si>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</si>
  <si>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</si>
  <si>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</si>
  <si>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</si>
  <si>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</si>
  <si>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</si>
  <si>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</si>
  <si>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</si>
  <si>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</si>
  <si>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</si>
  <si>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</si>
  <si>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</si>
  <si>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</si>
  <si>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</si>
  <si>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</si>
  <si>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</si>
  <si>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</si>
  <si>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</si>
  <si>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</si>
  <si>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</si>
  <si>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</si>
  <si>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</si>
  <si>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</si>
  <si>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</si>
  <si>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</si>
  <si>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</si>
  <si>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</si>
  <si>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</si>
  <si>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</si>
  <si>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</si>
  <si>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</si>
  <si>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</si>
  <si>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</si>
  <si>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</si>
  <si>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</si>
  <si>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</si>
  <si>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</si>
  <si>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</si>
  <si>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</si>
  <si>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</si>
  <si>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</si>
  <si>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</si>
  <si>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</si>
  <si>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</si>
  <si>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</si>
  <si>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</si>
  <si>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</si>
  <si>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</si>
  <si>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</si>
  <si>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</si>
  <si>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</si>
  <si>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</si>
  <si>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</si>
  <si>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</si>
  <si>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</si>
  <si>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</si>
  <si>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</si>
  <si>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</si>
  <si>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</si>
  <si>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</si>
  <si>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</si>
  <si>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</si>
  <si>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</si>
  <si>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</si>
  <si>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</si>
  <si>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</si>
  <si>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</si>
  <si>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</si>
  <si>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</si>
  <si>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</si>
  <si>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</si>
  <si>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</si>
  <si>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</si>
  <si>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</si>
  <si>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</si>
  <si>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</si>
  <si>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</si>
  <si>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</si>
  <si>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</si>
  <si>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</si>
  <si>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</si>
  <si>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</si>
  <si>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</si>
  <si>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</si>
  <si>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</si>
  <si>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</si>
  <si>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</si>
  <si>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</si>
  <si>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</si>
  <si>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</si>
  <si>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</si>
  <si>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</si>
  <si>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</si>
  <si>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</si>
  <si>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</si>
  <si>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</si>
  <si>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</si>
  <si>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</si>
  <si>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</si>
  <si>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</si>
  <si>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</si>
  <si>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</si>
  <si>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</si>
  <si>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</si>
  <si>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</si>
  <si>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</si>
  <si>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</si>
  <si>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</si>
  <si>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</si>
  <si>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</si>
  <si>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</si>
  <si>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</si>
  <si>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</si>
  <si>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</si>
  <si>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</si>
  <si>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</si>
  <si>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</si>
  <si>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</si>
  <si>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</si>
  <si>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</si>
  <si>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</si>
  <si>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</si>
  <si>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</si>
  <si>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</si>
  <si>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</si>
  <si>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</si>
  <si>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</si>
  <si>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</si>
  <si>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</si>
  <si>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</si>
  <si>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</si>
  <si>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</si>
  <si>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</si>
  <si>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</si>
  <si>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</si>
  <si>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</si>
  <si>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</si>
  <si>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</si>
  <si>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</si>
  <si>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</si>
  <si>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</si>
  <si>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</si>
  <si>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</si>
  <si>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</si>
  <si>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</si>
  <si>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</si>
  <si>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</si>
  <si>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</si>
  <si>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</si>
  <si>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</si>
  <si>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</si>
  <si>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</si>
  <si>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</si>
  <si>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</si>
  <si>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</si>
  <si>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</si>
  <si>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</si>
  <si>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</si>
  <si>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</si>
  <si>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</si>
  <si>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</si>
  <si>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</si>
  <si>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</si>
  <si>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</si>
  <si>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</si>
  <si>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</si>
  <si>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</si>
  <si>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</si>
  <si>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</si>
  <si>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</si>
  <si>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</si>
  <si>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</si>
  <si>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</si>
  <si>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</si>
  <si>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</si>
  <si>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</si>
  <si>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</si>
  <si>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</si>
  <si>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</si>
  <si>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</si>
  <si>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</si>
  <si>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</si>
  <si>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</si>
  <si>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</si>
  <si>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</si>
  <si>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</si>
  <si>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</si>
  <si>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</si>
  <si>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</si>
  <si>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</si>
  <si>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</si>
  <si>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</si>
  <si>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</si>
  <si>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</si>
  <si>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</si>
  <si>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</si>
  <si>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</si>
  <si>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</si>
  <si>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</si>
  <si>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</si>
  <si>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</si>
  <si>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</si>
  <si>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</si>
  <si>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</si>
  <si>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</si>
  <si>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</si>
  <si>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</si>
  <si>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</si>
  <si>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</si>
  <si>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</si>
  <si>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</si>
  <si>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</si>
  <si>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</si>
  <si>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</si>
  <si>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</si>
  <si>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</si>
  <si>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</si>
  <si>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</si>
  <si>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</si>
  <si>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</si>
  <si>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</si>
  <si>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</si>
  <si>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</si>
  <si>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</si>
  <si>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</si>
  <si>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</si>
  <si>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</si>
  <si>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</si>
  <si>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</si>
  <si>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</si>
  <si>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</si>
  <si>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</si>
  <si>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</si>
  <si>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</si>
  <si>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</si>
  <si>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</si>
  <si>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</si>
  <si>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</si>
  <si>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</si>
  <si>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</si>
  <si>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</si>
  <si>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</si>
  <si>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</si>
  <si>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</si>
  <si>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</si>
  <si>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</si>
  <si>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</si>
  <si>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</si>
  <si>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</si>
  <si>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</si>
  <si>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</si>
  <si>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</si>
  <si>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</si>
  <si>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</si>
  <si>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</si>
  <si>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</si>
  <si>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</si>
  <si>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</si>
  <si>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</si>
  <si>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</si>
  <si>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</si>
  <si>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</si>
  <si>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</si>
  <si>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</si>
  <si>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</si>
  <si>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</si>
  <si>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</si>
  <si>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</si>
  <si>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</si>
  <si>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</si>
  <si>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</si>
  <si>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</si>
  <si>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</si>
  <si>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</si>
  <si>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</si>
  <si>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</si>
  <si>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</si>
  <si>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</si>
  <si>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</si>
  <si>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</si>
  <si>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</si>
  <si>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</si>
  <si>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</si>
  <si>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</si>
  <si>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</si>
  <si>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</si>
  <si>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</si>
  <si>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</si>
  <si>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</si>
  <si>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</si>
  <si>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</si>
  <si>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</si>
  <si>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</si>
  <si>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</si>
  <si>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</si>
  <si>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</si>
  <si>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</si>
  <si>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</si>
  <si>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</si>
  <si>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</si>
  <si>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</si>
  <si>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</si>
  <si>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</si>
  <si>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</si>
  <si>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</si>
  <si>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</si>
  <si>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</si>
  <si>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</si>
  <si>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</si>
  <si>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</si>
  <si>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</si>
  <si>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</si>
  <si>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</si>
  <si>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</si>
  <si>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</si>
  <si>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</si>
  <si>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</si>
  <si>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</si>
  <si>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</si>
  <si>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</si>
  <si>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</si>
  <si>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</si>
  <si>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</si>
  <si>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</si>
  <si>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</si>
  <si>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</si>
  <si>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</si>
  <si>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</si>
  <si>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</si>
  <si>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</si>
  <si>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</si>
  <si>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</si>
  <si>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</si>
  <si>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</si>
  <si>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</si>
  <si>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</si>
  <si>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</si>
  <si>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</si>
  <si>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</si>
  <si>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</si>
  <si>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</si>
  <si>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</si>
  <si>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</si>
  <si>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</si>
  <si>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</si>
  <si>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</si>
  <si>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</si>
  <si>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</si>
  <si>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</si>
  <si>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</si>
  <si>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</si>
  <si>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</si>
  <si>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</si>
  <si>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</si>
  <si>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</si>
  <si>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</si>
  <si>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</si>
  <si>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</si>
  <si>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</si>
  <si>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</si>
  <si>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</si>
  <si>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</si>
  <si>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</si>
  <si>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</si>
  <si>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</si>
  <si>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</si>
  <si>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</si>
  <si>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</si>
  <si>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</si>
  <si>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</si>
  <si>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</si>
  <si>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</si>
  <si>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</si>
  <si>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</si>
  <si>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</si>
  <si>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</si>
  <si>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</si>
  <si>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</si>
  <si>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</si>
  <si>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</si>
  <si>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</si>
  <si>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</si>
  <si>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</si>
  <si>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</si>
  <si>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</si>
  <si>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</si>
  <si>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</si>
  <si>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</si>
  <si>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</si>
  <si>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</si>
  <si>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</si>
  <si>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</si>
  <si>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</si>
  <si>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</si>
  <si>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</si>
  <si>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</si>
  <si>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</si>
  <si>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</si>
  <si>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</si>
  <si>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</si>
  <si>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</si>
  <si>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</si>
  <si>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</si>
  <si>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</si>
  <si>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</si>
  <si>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</si>
  <si>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</si>
  <si>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</si>
  <si>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</si>
  <si>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</si>
  <si>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</si>
  <si>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</si>
  <si>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</si>
  <si>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</si>
  <si>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</si>
  <si>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</si>
  <si>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</si>
  <si>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</si>
  <si>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</si>
  <si>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</si>
  <si>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</si>
  <si>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</si>
  <si>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</si>
  <si>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</si>
  <si>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</si>
  <si>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</si>
  <si>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</si>
  <si>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</si>
  <si>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</si>
  <si>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</si>
  <si>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</si>
  <si>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</si>
  <si>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</si>
  <si>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</si>
  <si>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</si>
  <si>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</si>
  <si>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</si>
  <si>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</si>
  <si>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</si>
  <si>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</si>
  <si>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</si>
  <si>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</si>
  <si>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</si>
  <si>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</si>
  <si>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</si>
  <si>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</si>
  <si>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</si>
  <si>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</si>
  <si>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</si>
  <si>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</si>
  <si>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</si>
  <si>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</si>
  <si>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</si>
  <si>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</si>
  <si>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</si>
  <si>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</si>
  <si>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</si>
  <si>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</si>
  <si>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</si>
  <si>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</si>
  <si>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</si>
  <si>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</si>
  <si>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</si>
  <si>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</si>
  <si>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</si>
  <si>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</si>
  <si>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</si>
  <si>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</si>
  <si>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</si>
  <si>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</si>
  <si>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</si>
  <si>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</si>
  <si>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</si>
  <si>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</si>
  <si>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</si>
  <si>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</si>
  <si>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</si>
  <si>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</si>
  <si>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</si>
  <si>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</si>
  <si>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</si>
  <si>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</si>
  <si>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</si>
  <si>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</si>
  <si>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</si>
  <si>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</si>
  <si>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</si>
  <si>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</si>
  <si>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</si>
  <si>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</si>
  <si>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</si>
  <si>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</si>
  <si>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</si>
  <si>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</si>
  <si>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</si>
  <si>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</si>
  <si>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</si>
  <si>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</si>
  <si>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</si>
  <si>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</si>
  <si>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</si>
  <si>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</si>
  <si>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</si>
  <si>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</si>
  <si>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</si>
  <si>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</si>
  <si>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</si>
  <si>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</si>
  <si>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</si>
  <si>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</si>
  <si>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</si>
  <si>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</si>
  <si>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</si>
  <si>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</si>
  <si>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</si>
  <si>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</si>
  <si>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</si>
  <si>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</si>
  <si>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</si>
  <si>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</si>
  <si>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</si>
  <si>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</si>
  <si>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</si>
  <si>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</si>
  <si>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</si>
  <si>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</si>
  <si>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</si>
  <si>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</si>
  <si>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</si>
  <si>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</si>
  <si>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</si>
  <si>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</si>
  <si>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</si>
  <si>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</si>
  <si>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</si>
  <si>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</si>
  <si>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</si>
  <si>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</si>
  <si>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</si>
  <si>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</si>
  <si>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</si>
  <si>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</si>
  <si>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</si>
  <si>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</si>
  <si>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</si>
  <si>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</si>
  <si>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</si>
  <si>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</si>
  <si>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</si>
  <si>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</si>
  <si>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</si>
  <si>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</si>
  <si>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</si>
  <si>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</si>
  <si>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</si>
  <si>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</si>
  <si>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</si>
  <si>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</si>
  <si>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</si>
  <si>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</si>
  <si>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</si>
  <si>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</si>
  <si>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</si>
  <si>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</si>
  <si>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</si>
  <si>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</si>
  <si>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</si>
  <si>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</si>
  <si>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</si>
  <si>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</si>
  <si>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</si>
  <si>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</si>
  <si>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</si>
  <si>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</si>
  <si>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</si>
  <si>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</si>
  <si>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</si>
  <si>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</si>
  <si>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</si>
  <si>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</si>
  <si>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</si>
  <si>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</si>
  <si>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</si>
  <si>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</si>
  <si>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</si>
  <si>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</si>
  <si>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</si>
  <si>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</si>
  <si>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</si>
  <si>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</si>
  <si>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</si>
  <si>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</si>
  <si>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</si>
  <si>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</si>
  <si>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</si>
  <si>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</si>
  <si>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</si>
  <si>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</si>
  <si>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</si>
  <si>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</si>
  <si>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</si>
  <si>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</si>
  <si>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</si>
  <si>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</si>
  <si>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</si>
  <si>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</si>
  <si>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</si>
  <si>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</si>
  <si>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</si>
  <si>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</si>
  <si>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</si>
  <si>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</si>
  <si>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</si>
  <si>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</si>
  <si>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</si>
  <si>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</si>
  <si>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</si>
  <si>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</si>
  <si>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</si>
  <si>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</si>
  <si>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</si>
  <si>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</si>
  <si>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</si>
  <si>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</si>
  <si>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</si>
  <si>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</si>
  <si>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</si>
  <si>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</si>
  <si>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</si>
  <si>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</si>
  <si>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</si>
  <si>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</si>
  <si>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</si>
  <si>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</si>
  <si>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</si>
  <si>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</si>
  <si>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</si>
  <si>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</si>
  <si>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</si>
  <si>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</si>
  <si>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</si>
  <si>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</si>
  <si>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</si>
  <si>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</si>
  <si>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</si>
  <si>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</si>
  <si>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</si>
  <si>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</si>
  <si>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</si>
  <si>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</si>
  <si>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</si>
  <si>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</si>
  <si>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</si>
  <si>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</si>
  <si>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</si>
  <si>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</si>
  <si>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</si>
  <si>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</si>
  <si>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</si>
  <si>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</si>
  <si>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</si>
  <si>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</si>
  <si>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</si>
  <si>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</si>
  <si>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</si>
  <si>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</si>
  <si>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</si>
  <si>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</si>
  <si>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</si>
  <si>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</si>
  <si>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</si>
  <si>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</si>
  <si>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</si>
  <si>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</si>
  <si>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</si>
  <si>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</si>
  <si>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</si>
  <si>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</si>
  <si>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</si>
  <si>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</si>
  <si>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</si>
  <si>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</si>
  <si>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</si>
  <si>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</si>
  <si>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</si>
  <si>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</si>
  <si>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</si>
  <si>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</si>
  <si>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</si>
  <si>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</si>
  <si>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</si>
  <si>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</si>
  <si>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</si>
  <si>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</si>
  <si>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</si>
  <si>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</si>
  <si>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</si>
  <si>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</si>
  <si>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</si>
  <si>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</si>
  <si>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</si>
  <si>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</si>
  <si>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</si>
  <si>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</si>
  <si>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</si>
  <si>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</si>
  <si>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</si>
  <si>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</si>
  <si>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</si>
  <si>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</si>
  <si>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</si>
  <si>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</si>
  <si>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</si>
  <si>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</si>
  <si>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</si>
  <si>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</si>
  <si>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</si>
  <si>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</si>
  <si>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</si>
  <si>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</si>
  <si>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</si>
  <si>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</si>
  <si>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</si>
  <si>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</si>
  <si>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</si>
  <si>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</si>
  <si>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</si>
  <si>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</si>
  <si>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</si>
  <si>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</si>
  <si>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</si>
  <si>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</si>
  <si>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</si>
  <si>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</si>
  <si>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</si>
  <si>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</si>
  <si>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</si>
  <si>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</si>
  <si>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</si>
  <si>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</si>
  <si>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</si>
  <si>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</si>
  <si>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</si>
  <si>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</si>
  <si>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</si>
  <si>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</si>
  <si>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</si>
  <si>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</si>
  <si>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</si>
  <si>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</si>
  <si>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</si>
  <si>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</si>
  <si>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</si>
  <si>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</si>
  <si>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</si>
  <si>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</si>
  <si>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</si>
  <si>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</si>
  <si>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</si>
  <si>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</si>
  <si>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</si>
  <si>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</si>
  <si>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</si>
  <si>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</si>
  <si>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</si>
  <si>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</si>
  <si>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</si>
  <si>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</si>
  <si>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</si>
  <si>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</si>
  <si>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</si>
  <si>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</si>
  <si>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</si>
  <si>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</si>
  <si>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</si>
  <si>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</si>
  <si>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</si>
  <si>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</si>
  <si>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</si>
  <si>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</si>
  <si>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</si>
  <si>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</si>
  <si>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</si>
  <si>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</si>
  <si>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</si>
  <si>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</si>
  <si>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</si>
  <si>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</si>
  <si>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</si>
  <si>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</si>
  <si>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</si>
  <si>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</si>
  <si>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</si>
  <si>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</si>
  <si>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</si>
  <si>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</si>
  <si>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</si>
  <si>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</si>
  <si>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</si>
  <si>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</si>
  <si>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</si>
  <si>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</si>
  <si>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</si>
  <si>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</si>
  <si>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</si>
  <si>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</si>
  <si>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</si>
  <si>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</si>
  <si>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</si>
  <si>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</si>
  <si>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</si>
  <si>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</si>
  <si>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</si>
  <si>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</si>
  <si>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</si>
  <si>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</si>
  <si>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</si>
  <si>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</si>
  <si>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</si>
  <si>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</si>
  <si>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</si>
  <si>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</si>
  <si>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</si>
  <si>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</si>
  <si>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</si>
  <si>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</si>
  <si>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</si>
  <si>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</si>
  <si>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</si>
  <si>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</si>
  <si>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</si>
  <si>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</si>
  <si>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</si>
  <si>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</si>
  <si>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</si>
  <si>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</si>
  <si>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</si>
  <si>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</si>
  <si>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</si>
  <si>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</si>
  <si>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</si>
  <si>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</si>
  <si>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</si>
  <si>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</si>
  <si>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</si>
  <si>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</si>
  <si>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</si>
  <si>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</si>
  <si>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</si>
  <si>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</si>
  <si>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</si>
  <si>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</si>
  <si>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</si>
  <si>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</si>
  <si>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</si>
  <si>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</si>
  <si>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</si>
  <si>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</si>
  <si>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</si>
  <si>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</si>
  <si>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</si>
  <si>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</si>
  <si>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</si>
  <si>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</si>
  <si>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</si>
  <si>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</si>
  <si>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</si>
  <si>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</si>
  <si>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</si>
  <si>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</si>
  <si>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</si>
  <si>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</si>
  <si>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</si>
  <si>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</si>
  <si>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</si>
  <si>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</si>
  <si>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</si>
  <si>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</si>
  <si>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</si>
  <si>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</si>
  <si>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</si>
  <si>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</si>
  <si>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</si>
  <si>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</si>
  <si>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</si>
  <si>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</si>
  <si>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</si>
  <si>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</si>
  <si>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</si>
  <si>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</si>
  <si>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</si>
  <si>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</si>
  <si>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</si>
  <si>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</si>
  <si>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</si>
  <si>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</si>
  <si>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</si>
  <si>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</si>
  <si>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</si>
  <si>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</si>
  <si>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</si>
  <si>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</si>
  <si>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</si>
  <si>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</si>
  <si>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</si>
  <si>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</si>
  <si>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</si>
  <si>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</si>
  <si>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</si>
  <si>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</si>
  <si>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</si>
  <si>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</si>
  <si>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</si>
  <si>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</si>
  <si>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</si>
  <si>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</si>
  <si>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</si>
  <si>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</si>
  <si>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</si>
  <si>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</si>
  <si>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</si>
  <si>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</si>
  <si>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</si>
  <si>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</si>
  <si>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</si>
  <si>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</si>
  <si>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</si>
  <si>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</si>
  <si>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</si>
  <si>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</si>
  <si>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</si>
  <si>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</si>
  <si>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</si>
  <si>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</si>
  <si>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</si>
  <si>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</si>
  <si>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</si>
  <si>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</si>
  <si>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</si>
  <si>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</si>
  <si>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</si>
  <si>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</si>
  <si>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</si>
  <si>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</si>
  <si>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</si>
  <si>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</si>
  <si>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</si>
  <si>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</si>
  <si>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</si>
  <si>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</si>
  <si>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</si>
  <si>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</si>
  <si>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</si>
  <si>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</si>
  <si>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</si>
  <si>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</si>
  <si>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</si>
  <si>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</si>
  <si>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</si>
  <si>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</si>
  <si>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</si>
  <si>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</si>
  <si>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</si>
  <si>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</si>
  <si>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</si>
  <si>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</si>
  <si>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</si>
  <si>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</si>
  <si>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</si>
  <si>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</si>
  <si>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</si>
  <si>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</si>
  <si>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</si>
  <si>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</si>
  <si>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</si>
  <si>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</si>
  <si>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</si>
  <si>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</si>
  <si>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</si>
  <si>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</si>
  <si>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</si>
  <si>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</si>
  <si>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</si>
  <si>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</si>
  <si>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</si>
  <si>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</si>
  <si>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</si>
  <si>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</si>
  <si>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</si>
  <si>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</si>
  <si>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</si>
  <si>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</si>
  <si>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</si>
  <si>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</si>
  <si>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</si>
  <si>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</si>
  <si>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</si>
  <si>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</si>
  <si>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</si>
  <si>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</si>
  <si>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</si>
  <si>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</si>
  <si>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</si>
  <si>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</si>
  <si>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</si>
  <si>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</si>
  <si>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</si>
  <si>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</si>
  <si>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</si>
  <si>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</si>
  <si>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</si>
  <si>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</si>
  <si>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</si>
  <si>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</si>
  <si>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</si>
  <si>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</si>
  <si>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</si>
  <si>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</si>
  <si>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</si>
  <si>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</si>
  <si>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</si>
  <si>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</si>
  <si>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</si>
  <si>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</si>
  <si>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</si>
  <si>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</si>
  <si>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</si>
  <si>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</si>
  <si>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</si>
  <si>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</si>
  <si>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</si>
  <si>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</si>
  <si>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</si>
  <si>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</si>
  <si>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</si>
  <si>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</si>
  <si>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</si>
  <si>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</si>
  <si>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</si>
  <si>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</si>
  <si>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</si>
  <si>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</si>
  <si>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</si>
  <si>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</si>
  <si>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</si>
  <si>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</si>
  <si>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</si>
  <si>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</si>
  <si>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</si>
  <si>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</si>
  <si>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</si>
  <si>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</si>
  <si>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</si>
  <si>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</si>
  <si>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</si>
  <si>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</si>
  <si>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</si>
  <si>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</si>
  <si>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</si>
  <si>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</si>
  <si>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</si>
  <si>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</si>
  <si>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</si>
  <si>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</si>
  <si>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</si>
  <si>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</si>
  <si>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</si>
  <si>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</si>
  <si>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</si>
  <si>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</si>
  <si>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</si>
  <si>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</si>
  <si>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</si>
  <si>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</si>
  <si>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</si>
  <si>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</si>
  <si>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</si>
  <si>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</si>
  <si>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</si>
  <si>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</si>
  <si>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</si>
  <si>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</si>
  <si>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</si>
  <si>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</si>
  <si>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</si>
  <si>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</si>
  <si>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</si>
  <si>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</si>
  <si>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</si>
  <si>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</si>
  <si>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</si>
  <si>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</si>
  <si>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</si>
  <si>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</si>
  <si>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</si>
  <si>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</si>
  <si>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</si>
  <si>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</si>
  <si>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</si>
  <si>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</si>
  <si>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</si>
  <si>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</si>
  <si>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</si>
  <si>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</si>
  <si>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</si>
  <si>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</si>
  <si>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</si>
  <si>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</si>
  <si>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</si>
  <si>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</si>
  <si>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</si>
  <si>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</si>
  <si>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</si>
  <si>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</si>
  <si>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</si>
  <si>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</si>
  <si>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</si>
  <si>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</si>
  <si>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</si>
  <si>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</si>
  <si>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</si>
  <si>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</si>
  <si>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</si>
  <si>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</si>
  <si>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</si>
  <si>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</si>
  <si>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</si>
  <si>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</si>
  <si>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</si>
  <si>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</si>
  <si>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</si>
  <si>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</si>
  <si>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</si>
  <si>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</si>
  <si>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</si>
  <si>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</si>
  <si>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</si>
  <si>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</si>
  <si>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</si>
  <si>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</si>
  <si>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</si>
  <si>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</si>
  <si>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</si>
  <si>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</si>
  <si>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</si>
  <si>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</si>
  <si>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</si>
  <si>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</si>
  <si>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</si>
  <si>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</si>
  <si>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</si>
  <si>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</si>
  <si>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</si>
  <si>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</si>
  <si>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</si>
  <si>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</si>
  <si>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</si>
  <si>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</si>
  <si>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</si>
  <si>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</si>
  <si>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</si>
  <si>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</si>
  <si>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</si>
  <si>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</si>
  <si>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</si>
  <si>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</si>
  <si>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</si>
  <si>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</si>
  <si>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</si>
  <si>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</si>
  <si>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</si>
  <si>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</si>
  <si>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</si>
  <si>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</si>
  <si>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</si>
  <si>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</si>
  <si>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</si>
  <si>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</si>
  <si>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</si>
  <si>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</si>
  <si>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</si>
  <si>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</si>
  <si>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</si>
  <si>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</si>
  <si>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</si>
  <si>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</si>
  <si>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</si>
  <si>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</si>
  <si>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</si>
  <si>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</si>
  <si>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</si>
  <si>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</si>
  <si>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</si>
  <si>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</si>
  <si>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</si>
  <si>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</si>
  <si>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</si>
  <si>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</si>
  <si>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</si>
  <si>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</si>
  <si>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</si>
  <si>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</si>
  <si>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</si>
  <si>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</si>
  <si>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</si>
  <si>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</si>
  <si>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</si>
  <si>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</si>
  <si>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</si>
  <si>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</si>
  <si>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</si>
  <si>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</si>
  <si>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</si>
  <si>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</si>
  <si>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</si>
  <si>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</si>
  <si>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</si>
  <si>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</si>
  <si>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</si>
  <si>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</si>
  <si>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</si>
  <si>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</si>
  <si>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</si>
  <si>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</si>
  <si>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</si>
  <si>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</si>
  <si>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</si>
  <si>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</si>
  <si>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</si>
  <si>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</si>
  <si>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</si>
  <si>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</si>
  <si>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</si>
  <si>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</si>
  <si>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</si>
  <si>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</si>
  <si>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</si>
  <si>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</si>
  <si>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</si>
  <si>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</si>
  <si>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</si>
  <si>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</si>
  <si>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</si>
  <si>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</si>
  <si>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</si>
  <si>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</si>
  <si>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</si>
  <si>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</si>
  <si>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</si>
  <si>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</si>
  <si>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</si>
  <si>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</si>
  <si>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</si>
  <si>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</si>
  <si>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</si>
  <si>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</si>
  <si>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</si>
  <si>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</si>
  <si>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</si>
  <si>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</si>
  <si>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</si>
  <si>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</si>
  <si>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</si>
  <si>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</si>
  <si>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</si>
  <si>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</si>
  <si>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</si>
  <si>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</si>
  <si>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</si>
  <si>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</si>
  <si>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</si>
  <si>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</si>
  <si>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</si>
  <si>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</si>
  <si>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</si>
  <si>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</si>
  <si>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</si>
  <si>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</si>
  <si>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</si>
  <si>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</si>
  <si>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</si>
  <si>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</si>
  <si>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</si>
  <si>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</si>
  <si>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</si>
  <si>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</si>
  <si>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</si>
  <si>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</si>
  <si>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</si>
  <si>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</si>
  <si>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</si>
  <si>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</si>
  <si>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</si>
  <si>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</si>
  <si>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</si>
  <si>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</si>
  <si>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</si>
  <si>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</si>
  <si>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</si>
  <si>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</si>
  <si>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</si>
  <si>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</si>
  <si>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</si>
  <si>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</si>
  <si>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</si>
  <si>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</si>
  <si>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</si>
  <si>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</si>
  <si>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</si>
  <si>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</si>
  <si>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</si>
  <si>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</si>
  <si>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</si>
  <si>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</si>
  <si>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</si>
  <si>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</si>
  <si>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</si>
  <si>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</si>
  <si>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</si>
  <si>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</si>
  <si>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</si>
  <si>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</si>
  <si>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</si>
  <si>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</si>
  <si>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</si>
  <si>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</si>
  <si>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</si>
  <si>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</si>
  <si>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</si>
  <si>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</si>
  <si>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</si>
  <si>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</si>
  <si>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</si>
  <si>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</si>
  <si>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</si>
  <si>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</si>
  <si>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</si>
  <si>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</si>
  <si>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</si>
  <si>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</si>
  <si>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</si>
  <si>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</si>
  <si>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</si>
  <si>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</si>
  <si>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</si>
  <si>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</si>
  <si>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</si>
  <si>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</si>
  <si>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</si>
  <si>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</si>
  <si>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</si>
  <si>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</si>
  <si>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</si>
  <si>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</si>
  <si>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</si>
  <si>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</si>
  <si>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</si>
  <si>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</si>
  <si>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</si>
  <si>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</si>
  <si>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</si>
  <si>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</si>
  <si>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</si>
  <si>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</si>
  <si>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</si>
  <si>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</si>
  <si>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</si>
  <si>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</si>
  <si>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</si>
  <si>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</si>
  <si>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</si>
  <si>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</si>
  <si>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</si>
  <si>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</si>
  <si>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</si>
  <si>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</si>
  <si>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</si>
  <si>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</si>
  <si>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</si>
  <si>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</si>
  <si>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</si>
  <si>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</si>
  <si>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</si>
  <si>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</si>
  <si>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</si>
  <si>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</si>
  <si>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</si>
  <si>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</si>
  <si>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</si>
  <si>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</si>
  <si>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</si>
  <si>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</si>
  <si>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</si>
  <si>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</si>
  <si>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</si>
  <si>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</si>
  <si>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</si>
  <si>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</si>
  <si>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</si>
  <si>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</si>
  <si>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</si>
  <si>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</si>
  <si>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</si>
  <si>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</si>
  <si>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</si>
  <si>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</si>
  <si>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</si>
  <si>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</si>
  <si>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</si>
  <si>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</si>
  <si>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</si>
  <si>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</si>
  <si>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</si>
  <si>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</si>
  <si>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</si>
  <si>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</si>
  <si>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</si>
  <si>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</si>
  <si>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</si>
  <si>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</si>
  <si>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</si>
  <si>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</si>
  <si>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</si>
  <si>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</si>
  <si>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</si>
  <si>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</si>
  <si>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</si>
  <si>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</si>
  <si>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</si>
  <si>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</si>
  <si>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</si>
  <si>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</si>
  <si>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</si>
  <si>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</si>
  <si>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</si>
  <si>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</si>
  <si>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</si>
  <si>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</si>
  <si>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</si>
  <si>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</si>
  <si>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</si>
  <si>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</si>
  <si>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</si>
  <si>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</si>
  <si>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</si>
  <si>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</si>
  <si>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</si>
  <si>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</si>
  <si>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</si>
  <si>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</si>
  <si>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</si>
  <si>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</si>
  <si>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</si>
  <si>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</si>
  <si>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</si>
  <si>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</si>
  <si>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</si>
  <si>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</si>
  <si>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</si>
  <si>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</si>
  <si>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</si>
  <si>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</si>
  <si>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</si>
  <si>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</si>
  <si>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</si>
  <si>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</si>
  <si>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</si>
  <si>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</si>
  <si>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</si>
  <si>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</si>
  <si>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</si>
  <si>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</si>
  <si>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</si>
  <si>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</si>
  <si>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</si>
  <si>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</si>
  <si>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</si>
  <si>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</si>
  <si>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</si>
  <si>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</si>
  <si>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</si>
  <si>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</si>
  <si>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</si>
  <si>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</si>
  <si>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</si>
  <si>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</si>
  <si>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</si>
  <si>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</si>
  <si>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</si>
  <si>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</si>
  <si>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</si>
  <si>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</si>
  <si>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</si>
  <si>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</si>
  <si>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</si>
  <si>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</si>
  <si>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</si>
  <si>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</si>
  <si>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</si>
  <si>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</si>
  <si>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</si>
  <si>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</si>
  <si>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</si>
  <si>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</si>
  <si>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</si>
  <si>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</si>
  <si>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</si>
  <si>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</si>
  <si>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</si>
  <si>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</si>
  <si>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</si>
  <si>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</si>
  <si>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</si>
  <si>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</si>
  <si>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</si>
  <si>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</si>
  <si>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</si>
  <si>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</si>
  <si>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</si>
  <si>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</si>
  <si>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</si>
  <si>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</si>
  <si>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</si>
  <si>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</si>
  <si>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</si>
  <si>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</si>
  <si>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</si>
  <si>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</si>
  <si>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</si>
  <si>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</si>
  <si>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</si>
  <si>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</si>
  <si>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</si>
  <si>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</si>
  <si>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</si>
  <si>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</si>
  <si>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</si>
  <si>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</si>
  <si>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</si>
  <si>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</si>
  <si>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</si>
  <si>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</si>
  <si>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</si>
  <si>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</si>
  <si>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</si>
  <si>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</si>
  <si>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</si>
  <si>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</si>
  <si>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</si>
  <si>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</si>
  <si>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</si>
  <si>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</si>
  <si>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</si>
  <si>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</si>
  <si>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</si>
  <si>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</si>
  <si>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</si>
  <si>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</si>
  <si>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</si>
  <si>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</si>
  <si>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</si>
  <si>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</si>
  <si>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</si>
  <si>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</si>
  <si>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</si>
  <si>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</si>
  <si>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</si>
  <si>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</si>
  <si>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</si>
  <si>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</si>
  <si>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</si>
  <si>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</si>
  <si>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</si>
  <si>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</si>
  <si>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</si>
  <si>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</si>
  <si>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</si>
  <si>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</si>
  <si>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</si>
  <si>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</si>
  <si>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</si>
  <si>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</si>
  <si>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</si>
  <si>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</si>
  <si>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</si>
  <si>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</si>
  <si>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</si>
  <si>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</si>
  <si>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</si>
  <si>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</si>
  <si>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</si>
  <si>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</si>
  <si>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</si>
  <si>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</si>
  <si>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</si>
  <si>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</si>
  <si>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</si>
  <si>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</si>
  <si>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</si>
  <si>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</si>
  <si>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</si>
  <si>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</si>
  <si>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</si>
  <si>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</si>
  <si>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</si>
  <si>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</si>
  <si>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</si>
  <si>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</si>
  <si>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</si>
  <si>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</si>
  <si>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</si>
  <si>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</si>
  <si>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</si>
  <si>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</si>
  <si>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</si>
  <si>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</si>
  <si>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</si>
  <si>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</si>
  <si>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</si>
  <si>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</si>
  <si>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</si>
  <si>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</si>
  <si>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</si>
  <si>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</si>
  <si>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</si>
  <si>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</si>
  <si>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</si>
  <si>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</si>
  <si>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</si>
  <si>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</si>
  <si>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</si>
  <si>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</si>
  <si>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</si>
  <si>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</si>
  <si>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</si>
  <si>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</si>
  <si>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</si>
  <si>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</si>
  <si>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</si>
  <si>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</si>
  <si>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</si>
  <si>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</si>
  <si>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</si>
  <si>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</si>
  <si>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</si>
  <si>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</si>
  <si>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</si>
  <si>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</si>
  <si>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</si>
  <si>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</si>
  <si>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</si>
  <si>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</si>
  <si>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</si>
  <si>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</si>
  <si>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</si>
  <si>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</si>
  <si>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</si>
  <si>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</si>
  <si>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</si>
  <si>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</si>
  <si>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</si>
  <si>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</si>
  <si>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</si>
  <si>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</si>
  <si>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</si>
  <si>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</si>
  <si>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</si>
  <si>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</si>
  <si>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</si>
  <si>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</si>
  <si>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</si>
  <si>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</si>
  <si>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</si>
  <si>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</si>
  <si>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</si>
  <si>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</si>
  <si>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</si>
  <si>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</si>
  <si>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</si>
  <si>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</si>
  <si>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</si>
  <si>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</si>
  <si>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</si>
  <si>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</si>
  <si>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</si>
  <si>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</si>
  <si>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</si>
  <si>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</si>
  <si>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</si>
  <si>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</si>
  <si>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</si>
  <si>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</si>
  <si>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</si>
  <si>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</si>
  <si>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</si>
  <si>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</si>
  <si>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</si>
  <si>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</si>
  <si>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</si>
  <si>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</si>
  <si>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</si>
  <si>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</si>
  <si>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</si>
  <si>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</si>
  <si>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</si>
  <si>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</si>
  <si>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</si>
  <si>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</si>
  <si>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</si>
  <si>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</si>
  <si>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</si>
  <si>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</si>
  <si>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</si>
  <si>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</si>
  <si>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</si>
  <si>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</si>
  <si>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</si>
  <si>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</si>
  <si>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</si>
  <si>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</si>
  <si>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</si>
  <si>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</si>
  <si>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</si>
  <si>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</si>
  <si>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</si>
  <si>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</si>
  <si>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</si>
  <si>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</si>
  <si>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</si>
  <si>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</si>
  <si>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</si>
  <si>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</si>
  <si>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</si>
  <si>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</si>
  <si>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</si>
  <si>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</si>
  <si>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</si>
  <si>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</si>
  <si>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</si>
  <si>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</si>
  <si>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</si>
  <si>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</si>
  <si>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</si>
  <si>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</si>
  <si>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</si>
  <si>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</si>
  <si>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</si>
  <si>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</si>
  <si>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</si>
  <si>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</si>
  <si>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</si>
  <si>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</si>
  <si>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</si>
  <si>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</si>
  <si>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</si>
  <si>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</si>
  <si>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</si>
  <si>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</si>
  <si>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</si>
  <si>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</si>
  <si>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</si>
  <si>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</si>
  <si>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</si>
  <si>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</si>
  <si>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</si>
  <si>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</si>
  <si>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</si>
  <si>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</si>
  <si>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</si>
  <si>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</si>
  <si>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</si>
  <si>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</si>
  <si>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</si>
  <si>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</si>
  <si>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</si>
  <si>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</si>
  <si>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</si>
  <si>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</si>
  <si>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</si>
  <si>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</si>
  <si>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</si>
  <si>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</si>
  <si>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</si>
  <si>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</si>
  <si>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</si>
  <si>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</si>
  <si>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</si>
  <si>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</si>
  <si>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</si>
  <si>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</si>
  <si>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</si>
  <si>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</si>
  <si>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</si>
  <si>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</si>
  <si>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</si>
  <si>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</si>
  <si>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</si>
  <si>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</si>
  <si>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</si>
  <si>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</si>
  <si>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</si>
  <si>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</si>
  <si>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</si>
  <si>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</si>
  <si>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</si>
  <si>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</si>
  <si>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</si>
  <si>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</si>
  <si>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</si>
  <si>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</si>
  <si>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</si>
  <si>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</si>
  <si>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</si>
  <si>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</si>
  <si>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</si>
  <si>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</si>
  <si>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</si>
  <si>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</si>
  <si>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</si>
  <si>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</si>
  <si>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</si>
  <si>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</si>
  <si>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</si>
  <si>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</si>
  <si>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</si>
  <si>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</si>
  <si>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</si>
  <si>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</si>
  <si>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</si>
  <si>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</si>
  <si>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</si>
  <si>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</si>
  <si>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</si>
  <si>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</si>
  <si>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</si>
  <si>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</si>
  <si>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</si>
  <si>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</si>
  <si>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</si>
  <si>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</si>
  <si>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</si>
  <si>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</si>
  <si>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</si>
  <si>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</si>
  <si>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</si>
  <si>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</si>
  <si>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</si>
  <si>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</si>
  <si>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</si>
  <si>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</si>
  <si>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</si>
  <si>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</si>
  <si>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</si>
  <si>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</si>
  <si>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</si>
  <si>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</si>
  <si>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</si>
  <si>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</si>
  <si>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</si>
  <si>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</si>
  <si>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</si>
  <si>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</si>
  <si>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</si>
  <si>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</si>
  <si>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</si>
  <si>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</si>
  <si>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</si>
  <si>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</si>
  <si>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</si>
  <si>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</si>
  <si>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</si>
  <si>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</si>
  <si>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</si>
  <si>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</si>
  <si>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</si>
  <si>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</si>
  <si>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</si>
  <si>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</si>
  <si>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</si>
  <si>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</si>
  <si>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</si>
  <si>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</si>
  <si>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</si>
  <si>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</si>
  <si>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</si>
  <si>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</si>
  <si>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</si>
  <si>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</si>
  <si>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</si>
  <si>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</si>
  <si>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</si>
  <si>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</si>
  <si>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</si>
  <si>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</si>
  <si>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</si>
  <si>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</si>
  <si>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</si>
  <si>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</si>
  <si>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</si>
  <si>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</si>
  <si>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</si>
  <si>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</si>
  <si>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</si>
  <si>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</si>
  <si>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</si>
  <si>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</si>
  <si>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</si>
  <si>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</si>
  <si>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</si>
  <si>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</si>
  <si>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</si>
  <si>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</si>
  <si>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</si>
  <si>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</si>
  <si>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</si>
  <si>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</si>
  <si>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</si>
  <si>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</si>
  <si>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</si>
  <si>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</si>
  <si>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</si>
  <si>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</si>
  <si>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</si>
  <si>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</si>
  <si>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</si>
  <si>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</si>
  <si>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</si>
  <si>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</si>
  <si>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</si>
  <si>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</si>
  <si>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</si>
  <si>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</si>
  <si>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</si>
  <si>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</si>
  <si>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</si>
  <si>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</si>
  <si>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</si>
  <si>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</si>
  <si>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</si>
  <si>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</si>
  <si>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</si>
  <si>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</si>
  <si>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</si>
  <si>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</si>
  <si>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</si>
  <si>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</si>
  <si>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</si>
  <si>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</si>
  <si>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</si>
  <si>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</si>
  <si>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</si>
  <si>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</si>
  <si>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</si>
  <si>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</si>
  <si>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</si>
  <si>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</si>
  <si>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</si>
  <si>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</si>
  <si>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</si>
  <si>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</si>
  <si>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</si>
  <si>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</si>
  <si>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</si>
  <si>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</si>
  <si>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</si>
  <si>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</si>
  <si>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</si>
  <si>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</si>
  <si>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</si>
  <si>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</si>
  <si>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</si>
  <si>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</si>
  <si>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</si>
  <si>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</si>
  <si>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</si>
  <si>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</si>
  <si>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</si>
  <si>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</si>
  <si>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</si>
  <si>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</si>
  <si>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</si>
  <si>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</si>
  <si>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</si>
  <si>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</si>
  <si>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</si>
  <si>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</si>
  <si>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</si>
  <si>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</si>
  <si>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</si>
  <si>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</si>
  <si>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</si>
  <si>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</si>
  <si>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</si>
  <si>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</si>
  <si>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</si>
  <si>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</si>
  <si>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</si>
  <si>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</si>
  <si>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</si>
  <si>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</si>
  <si>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</si>
  <si>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</si>
  <si>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</si>
  <si>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</si>
  <si>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</si>
  <si>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</si>
  <si>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</si>
  <si>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</si>
  <si>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</si>
  <si>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</si>
  <si>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</si>
  <si>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</si>
  <si>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</si>
  <si>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</si>
  <si>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</si>
  <si>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</si>
  <si>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</si>
  <si>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</si>
  <si>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</si>
  <si>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</si>
  <si>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</si>
  <si>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</si>
  <si>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</si>
  <si>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</si>
  <si>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</si>
  <si>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</si>
  <si>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</si>
  <si>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</si>
  <si>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</si>
  <si>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</si>
  <si>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</si>
  <si>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</si>
  <si>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</si>
  <si>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</si>
  <si>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</si>
  <si>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</si>
  <si>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</si>
  <si>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</si>
  <si>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</si>
  <si>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</si>
  <si>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</si>
  <si>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</si>
  <si>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</si>
  <si>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</si>
  <si>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</si>
  <si>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</si>
  <si>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</si>
  <si>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</si>
  <si>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</si>
  <si>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</si>
  <si>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</si>
  <si>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</si>
  <si>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</si>
  <si>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</si>
  <si>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</si>
  <si>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</si>
  <si>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</si>
  <si>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</si>
  <si>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</si>
  <si>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</si>
  <si>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</si>
  <si>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</si>
  <si>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</si>
  <si>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</si>
  <si>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</si>
  <si>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</si>
  <si>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</si>
  <si>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</si>
  <si>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</si>
  <si>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</si>
  <si>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</si>
  <si>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</si>
  <si>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</si>
  <si>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</si>
  <si>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</si>
  <si>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</si>
  <si>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</si>
  <si>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</si>
  <si>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</si>
  <si>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</si>
  <si>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</si>
  <si>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</si>
  <si>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</si>
  <si>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</si>
  <si>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</si>
  <si>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</si>
  <si>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</si>
  <si>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</si>
  <si>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</si>
  <si>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</si>
  <si>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</si>
  <si>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</si>
  <si>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</si>
  <si>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</si>
  <si>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</si>
  <si>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</si>
  <si>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</si>
  <si>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</si>
  <si>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</si>
  <si>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</si>
  <si>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</si>
  <si>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</si>
  <si>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</si>
  <si>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</si>
  <si>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</si>
  <si>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</si>
  <si>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</si>
  <si>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</si>
  <si>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</si>
  <si>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</si>
  <si>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</si>
  <si>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</si>
  <si>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</si>
  <si>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</si>
  <si>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</si>
  <si>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</si>
  <si>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</si>
  <si>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</si>
  <si>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</si>
  <si>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</si>
  <si>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</si>
  <si>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</si>
  <si>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</si>
  <si>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</si>
  <si>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</si>
  <si>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</si>
  <si>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</si>
  <si>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</si>
  <si>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</si>
  <si>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</si>
  <si>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</si>
  <si>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</si>
  <si>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</si>
  <si>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</si>
  <si>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</si>
  <si>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</si>
  <si>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</si>
  <si>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</si>
  <si>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</si>
  <si>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</si>
  <si>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</si>
  <si>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</si>
  <si>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</si>
  <si>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</si>
  <si>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</si>
  <si>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</si>
  <si>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</si>
  <si>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</si>
  <si>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</si>
  <si>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</si>
  <si>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</si>
  <si>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</si>
  <si>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</si>
  <si>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</si>
  <si>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</si>
  <si>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</si>
  <si>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</si>
  <si>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</si>
  <si>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</si>
  <si>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</si>
  <si>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</si>
  <si>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</si>
  <si>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</si>
  <si>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</si>
  <si>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</si>
  <si>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</si>
  <si>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</si>
  <si>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</si>
  <si>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</si>
  <si>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</si>
  <si>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</si>
  <si>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</si>
  <si>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</si>
  <si>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</si>
  <si>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</si>
  <si>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</si>
  <si>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</si>
  <si>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</si>
  <si>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</si>
  <si>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</si>
  <si>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</si>
  <si>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</si>
  <si>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</si>
  <si>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</si>
  <si>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</si>
  <si>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</si>
  <si>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</si>
  <si>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</si>
  <si>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</si>
  <si>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</si>
  <si>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</si>
  <si>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</si>
  <si>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</si>
  <si>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</si>
  <si>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</si>
  <si>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</si>
  <si>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</si>
  <si>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</si>
  <si>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</si>
  <si>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</si>
  <si>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</si>
  <si>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</si>
  <si>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</si>
  <si>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</si>
  <si>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</si>
  <si>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</si>
  <si>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</si>
  <si>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</si>
  <si>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</si>
  <si>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</si>
  <si>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</si>
  <si>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</si>
  <si>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</si>
  <si>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</si>
  <si>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</si>
  <si>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</si>
  <si>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</si>
  <si>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</si>
  <si>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</si>
  <si>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</si>
  <si>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</si>
  <si>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</si>
  <si>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</si>
  <si>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</si>
  <si>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</si>
  <si>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</si>
  <si>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</si>
  <si>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</si>
  <si>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</si>
  <si>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</si>
  <si>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</si>
  <si>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</si>
  <si>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</si>
  <si>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</si>
  <si>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</si>
  <si>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</si>
  <si>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</si>
  <si>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</si>
  <si>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</si>
  <si>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</si>
  <si>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</si>
  <si>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</si>
  <si>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</si>
  <si>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</si>
  <si>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</si>
  <si>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</si>
  <si>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</si>
  <si>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</si>
  <si>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</si>
  <si>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</si>
  <si>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</si>
  <si>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</si>
  <si>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</si>
  <si>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</si>
  <si>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</si>
  <si>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</si>
  <si>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</si>
  <si>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</si>
  <si>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</si>
  <si>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</si>
  <si>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</si>
  <si>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</si>
  <si>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</si>
  <si>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</si>
  <si>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</si>
  <si>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</si>
  <si>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</si>
  <si>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</si>
  <si>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</si>
  <si>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</si>
  <si>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</si>
  <si>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</si>
  <si>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</si>
  <si>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</si>
  <si>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</si>
  <si>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</si>
  <si>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</si>
  <si>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</si>
  <si>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</si>
  <si>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</si>
  <si>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</si>
  <si>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</si>
  <si>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</si>
  <si>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</si>
  <si>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</si>
  <si>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</si>
  <si>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</si>
  <si>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</si>
  <si>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</si>
  <si>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</si>
  <si>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</si>
  <si>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</si>
  <si>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</si>
  <si>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</si>
  <si>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</si>
  <si>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</si>
  <si>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</si>
  <si>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</si>
  <si>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</si>
  <si>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</si>
  <si>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</si>
  <si>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</si>
  <si>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</si>
  <si>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</si>
  <si>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</si>
  <si>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</si>
  <si>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</si>
  <si>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</si>
  <si>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</si>
  <si>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</si>
  <si>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</si>
  <si>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</si>
  <si>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</si>
  <si>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</si>
  <si>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</si>
  <si>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</si>
  <si>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</si>
  <si>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</si>
  <si>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</si>
  <si>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</si>
  <si>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</si>
  <si>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</si>
  <si>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</si>
  <si>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</si>
  <si>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</si>
  <si>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</si>
  <si>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</si>
  <si>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</si>
  <si>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</si>
  <si>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</si>
  <si>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</si>
  <si>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</si>
  <si>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</si>
  <si>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</si>
  <si>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</si>
  <si>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</si>
  <si>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</si>
  <si>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</si>
  <si>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</si>
  <si>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</si>
  <si>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</si>
  <si>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</si>
  <si>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</si>
  <si>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</si>
  <si>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</si>
  <si>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</si>
  <si>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</si>
  <si>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</si>
  <si>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</si>
  <si>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</si>
  <si>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</si>
  <si>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</si>
  <si>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</si>
  <si>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</si>
  <si>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</si>
  <si>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</si>
  <si>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</si>
  <si>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</si>
  <si>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</si>
  <si>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</si>
  <si>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</si>
  <si>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</si>
  <si>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</si>
  <si>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</si>
  <si>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</si>
  <si>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</si>
  <si>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</si>
  <si>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</si>
  <si>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</si>
  <si>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</si>
  <si>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</si>
  <si>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</si>
  <si>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</si>
  <si>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</si>
  <si>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</si>
  <si>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</si>
  <si>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</si>
  <si>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</si>
  <si>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</si>
  <si>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</si>
  <si>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</si>
  <si>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</si>
  <si>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</si>
  <si>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</si>
  <si>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</si>
  <si>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</si>
  <si>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</si>
  <si>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</si>
  <si>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</si>
  <si>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</si>
  <si>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</si>
  <si>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</si>
  <si>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</si>
  <si>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</si>
  <si>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</si>
  <si>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</si>
  <si>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</si>
  <si>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</si>
  <si>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</si>
  <si>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</si>
  <si>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</si>
  <si>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</si>
  <si>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</si>
  <si>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</si>
  <si>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</si>
  <si>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</si>
  <si>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</si>
  <si>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</si>
  <si>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</si>
  <si>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</si>
  <si>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</si>
  <si>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</si>
  <si>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</si>
  <si>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</si>
  <si>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</si>
  <si>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</si>
  <si>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</si>
  <si>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</si>
  <si>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</si>
  <si>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</si>
  <si>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</si>
  <si>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</si>
  <si>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</si>
  <si>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</si>
  <si>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</si>
  <si>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</si>
  <si>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</si>
  <si>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</si>
  <si>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</si>
  <si>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</si>
  <si>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</si>
  <si>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</si>
  <si>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</si>
  <si>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</si>
  <si>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</si>
  <si>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</si>
  <si>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</si>
  <si>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</si>
  <si>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</si>
  <si>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</si>
  <si>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</si>
  <si>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</si>
  <si>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</si>
  <si>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</si>
  <si>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</si>
  <si>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</si>
  <si>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</si>
  <si>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</si>
  <si>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</si>
  <si>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</si>
  <si>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</si>
  <si>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</si>
  <si>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</si>
  <si>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</si>
  <si>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</si>
  <si>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</si>
  <si>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</si>
  <si>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</si>
  <si>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</si>
  <si>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</si>
  <si>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</si>
  <si>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</si>
  <si>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</si>
  <si>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</si>
  <si>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</si>
  <si>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</si>
  <si>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</si>
  <si>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</si>
  <si>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</si>
  <si>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</si>
  <si>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</si>
  <si>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</si>
  <si>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</si>
  <si>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</si>
  <si>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</si>
  <si>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</si>
  <si>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</si>
  <si>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</si>
  <si>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</si>
  <si>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</si>
  <si>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</si>
  <si>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</si>
  <si>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</si>
  <si>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</si>
  <si>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</si>
  <si>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</si>
  <si>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</si>
  <si>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</si>
  <si>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</si>
  <si>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</si>
  <si>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</si>
  <si>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</si>
  <si>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</si>
  <si>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</si>
  <si>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</si>
  <si>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</si>
  <si>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</si>
  <si>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</si>
  <si>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</si>
  <si>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</si>
  <si>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</si>
  <si>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</si>
  <si>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</si>
  <si>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</si>
  <si>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</si>
  <si>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</si>
  <si>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</si>
  <si>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</si>
  <si>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</si>
  <si>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</si>
  <si>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</si>
  <si>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</si>
  <si>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</si>
  <si>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</si>
  <si>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</si>
  <si>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</si>
  <si>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</si>
  <si>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</si>
  <si>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</si>
  <si>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</si>
  <si>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</si>
  <si>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</si>
  <si>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</si>
  <si>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</si>
  <si>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</si>
  <si>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</si>
  <si>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</si>
  <si>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</si>
  <si>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</si>
  <si>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</si>
  <si>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</si>
  <si>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</si>
  <si>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</si>
  <si>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</si>
  <si>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</si>
  <si>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</si>
  <si>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</si>
  <si>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</si>
  <si>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</si>
  <si>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</si>
  <si>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</si>
  <si>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</si>
  <si>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</si>
  <si>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</si>
  <si>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</si>
  <si>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</si>
  <si>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</si>
  <si>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</si>
  <si>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</si>
  <si>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</si>
  <si>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</si>
  <si>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</si>
  <si>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</si>
  <si>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</si>
  <si>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</si>
  <si>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</si>
  <si>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</si>
  <si>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</si>
  <si>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</si>
  <si>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</si>
  <si>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</si>
  <si>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</si>
  <si>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</si>
  <si>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</si>
  <si>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</si>
  <si>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</si>
  <si>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</si>
  <si>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</si>
  <si>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</si>
  <si>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</si>
  <si>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</si>
  <si>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</si>
  <si>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</si>
  <si>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</si>
  <si>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</si>
  <si>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</si>
  <si>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</si>
  <si>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</si>
  <si>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</si>
  <si>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</si>
  <si>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</si>
  <si>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</si>
  <si>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</si>
  <si>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</si>
  <si>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</si>
  <si>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</si>
  <si>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</si>
  <si>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</si>
  <si>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</si>
  <si>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</si>
  <si>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</si>
  <si>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</si>
  <si>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</si>
  <si>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</si>
  <si>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</si>
  <si>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</si>
  <si>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</si>
  <si>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</si>
  <si>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</si>
  <si>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</si>
  <si>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</si>
  <si>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</si>
  <si>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</si>
  <si>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</si>
  <si>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</si>
  <si>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</si>
  <si>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</si>
  <si>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</si>
  <si>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</si>
  <si>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</si>
  <si>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</si>
  <si>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</si>
  <si>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</si>
  <si>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</si>
  <si>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</si>
  <si>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</si>
  <si>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</si>
  <si>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</si>
  <si>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</si>
  <si>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</si>
  <si>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</si>
  <si>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</si>
  <si>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</si>
  <si>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</si>
  <si>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</si>
  <si>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</si>
  <si>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</si>
  <si>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</si>
  <si>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</si>
  <si>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</si>
  <si>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</si>
  <si>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</si>
  <si>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</si>
  <si>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</si>
  <si>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</si>
  <si>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</si>
  <si>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</si>
  <si>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</si>
  <si>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</si>
  <si>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</si>
  <si>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</si>
  <si>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</si>
  <si>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</si>
  <si>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</si>
  <si>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</si>
  <si>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</si>
  <si>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</si>
  <si>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</si>
  <si>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</si>
  <si>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</si>
  <si>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</si>
  <si>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</si>
  <si>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</si>
  <si>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</si>
  <si>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</si>
  <si>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</si>
  <si>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</si>
  <si>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</si>
  <si>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</si>
  <si>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</si>
  <si>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</si>
  <si>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</si>
  <si>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</si>
  <si>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</si>
  <si>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</si>
  <si>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</si>
  <si>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</si>
  <si>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</si>
  <si>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</si>
  <si>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</si>
  <si>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</si>
  <si>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</si>
  <si>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</si>
  <si>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</si>
  <si>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</si>
  <si>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</si>
  <si>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</si>
  <si>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</si>
  <si>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</si>
  <si>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</si>
  <si>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</si>
  <si>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</si>
  <si>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</si>
  <si>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</si>
  <si>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</si>
  <si>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</si>
  <si>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</si>
  <si>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</si>
  <si>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</si>
  <si>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</si>
  <si>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</si>
  <si>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</si>
  <si>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</si>
  <si>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</si>
  <si>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</si>
  <si>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</si>
  <si>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</si>
  <si>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</si>
  <si>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</si>
  <si>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</si>
  <si>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</si>
  <si>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</si>
  <si>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</si>
  <si>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</si>
  <si>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</si>
  <si>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</si>
  <si>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</si>
  <si>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</si>
  <si>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</si>
  <si>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</si>
  <si>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</si>
  <si>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</si>
  <si>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</si>
  <si>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</si>
  <si>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</si>
  <si>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</si>
  <si>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</si>
  <si>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</si>
  <si>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</si>
  <si>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</si>
  <si>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</si>
  <si>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</si>
  <si>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</si>
  <si>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</si>
  <si>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</si>
  <si>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</si>
  <si>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</si>
  <si>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</si>
  <si>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</si>
  <si>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</si>
  <si>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</si>
  <si>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</si>
  <si>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</si>
  <si>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</si>
  <si>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</si>
  <si>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</si>
  <si>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</si>
  <si>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</si>
  <si>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</si>
  <si>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</si>
  <si>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</si>
  <si>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</si>
  <si>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</si>
  <si>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</si>
  <si>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</si>
  <si>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</si>
  <si>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</si>
  <si>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</si>
  <si>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</si>
  <si>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</si>
  <si>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</si>
  <si>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</si>
  <si>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</si>
  <si>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</si>
  <si>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</si>
  <si>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</si>
  <si>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</si>
  <si>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</si>
  <si>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</si>
  <si>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</si>
  <si>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</si>
  <si>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</si>
  <si>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</si>
  <si>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</si>
  <si>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</si>
  <si>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</si>
  <si>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</si>
  <si>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</si>
  <si>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</si>
  <si>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</si>
  <si>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</si>
  <si>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</si>
  <si>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</si>
  <si>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</si>
  <si>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</si>
  <si>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</si>
  <si>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</si>
  <si>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</si>
  <si>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</si>
  <si>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</si>
  <si>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</si>
  <si>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</si>
  <si>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</si>
  <si>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</si>
  <si>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</si>
  <si>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</si>
  <si>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</si>
  <si>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</si>
  <si>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</si>
  <si>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</si>
  <si>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</si>
  <si>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</si>
  <si>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</si>
  <si>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</si>
  <si>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</si>
  <si>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</si>
  <si>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</si>
  <si>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</si>
  <si>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</si>
  <si>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</si>
  <si>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</si>
  <si>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</si>
  <si>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</si>
  <si>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</si>
  <si>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</si>
  <si>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</si>
  <si>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</si>
  <si>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</si>
  <si>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</si>
  <si>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</si>
  <si>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</si>
  <si>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</si>
  <si>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</si>
  <si>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</si>
  <si>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</si>
  <si>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</si>
  <si>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</si>
  <si>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</si>
  <si>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</si>
  <si>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</si>
  <si>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</si>
  <si>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</si>
  <si>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</si>
  <si>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</si>
  <si>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</si>
  <si>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</si>
  <si>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</si>
  <si>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</si>
  <si>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</si>
  <si>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</si>
  <si>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</si>
  <si>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</si>
  <si>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</si>
  <si>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</si>
  <si>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</si>
  <si>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</si>
  <si>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</si>
  <si>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</si>
  <si>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</si>
  <si>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</si>
  <si>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</si>
  <si>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</si>
  <si>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</si>
  <si>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</si>
  <si>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</si>
  <si>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</si>
  <si>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</si>
  <si>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</si>
  <si>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</si>
  <si>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</si>
  <si>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</si>
  <si>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</si>
  <si>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</si>
  <si>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</si>
  <si>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</si>
  <si>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</si>
  <si>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</si>
  <si>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</si>
  <si>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</si>
  <si>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</si>
  <si>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</si>
  <si>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</si>
  <si>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</si>
  <si>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</si>
  <si>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</si>
  <si>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</si>
  <si>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</si>
  <si>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</si>
  <si>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</si>
  <si>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</si>
  <si>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</si>
  <si>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</si>
  <si>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</si>
  <si>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</si>
  <si>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</si>
  <si>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</si>
  <si>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</si>
  <si>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</si>
  <si>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</si>
  <si>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</si>
  <si>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</si>
  <si>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</si>
  <si>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</si>
  <si>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</si>
  <si>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</si>
  <si>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</si>
  <si>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</si>
  <si>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</si>
  <si>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</si>
  <si>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</si>
  <si>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</si>
  <si>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</si>
  <si>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</si>
  <si>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</si>
  <si>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</si>
  <si>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</si>
  <si>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</si>
  <si>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</si>
  <si>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</si>
  <si>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</si>
  <si>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</si>
  <si>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</si>
  <si>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</si>
  <si>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</si>
  <si>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</si>
  <si>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</si>
  <si>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</si>
  <si>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</si>
  <si>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</si>
  <si>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</si>
  <si>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</si>
  <si>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</si>
  <si>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</si>
  <si>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</si>
  <si>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</si>
  <si>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</si>
  <si>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</si>
  <si>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</si>
  <si>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</si>
  <si>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</si>
  <si>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</si>
  <si>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</si>
  <si>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</si>
  <si>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</si>
  <si>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</si>
  <si>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</si>
  <si>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</si>
  <si>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</si>
  <si>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</si>
  <si>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</si>
  <si>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</si>
  <si>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</si>
  <si>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</si>
  <si>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</si>
  <si>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</si>
  <si>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</si>
  <si>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</si>
  <si>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</si>
  <si>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</si>
  <si>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</si>
  <si>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</si>
  <si>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</si>
  <si>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</si>
  <si>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</si>
  <si>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</si>
  <si>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</si>
  <si>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</si>
  <si>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</si>
  <si>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</si>
  <si>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</si>
  <si>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</si>
  <si>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</si>
  <si>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</si>
  <si>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</si>
  <si>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</si>
  <si>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</si>
  <si>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</si>
  <si>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</si>
  <si>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</si>
  <si>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</si>
  <si>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</si>
  <si>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</si>
  <si>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</si>
  <si>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</si>
  <si>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</si>
  <si>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</si>
  <si>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</si>
  <si>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</si>
  <si>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</si>
  <si>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</si>
  <si>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</si>
  <si>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</si>
  <si>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</si>
  <si>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</si>
  <si>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</si>
  <si>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</si>
  <si>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</si>
  <si>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</si>
  <si>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</si>
  <si>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</si>
  <si>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</si>
  <si>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</si>
  <si>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</si>
  <si>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</si>
  <si>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</si>
  <si>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</si>
  <si>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</si>
  <si>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</si>
  <si>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</si>
  <si>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</si>
  <si>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</si>
  <si>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</si>
  <si>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</si>
  <si>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</si>
  <si>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</si>
  <si>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</si>
  <si>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</si>
  <si>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</si>
  <si>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</si>
  <si>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</si>
  <si>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</si>
  <si>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</si>
  <si>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</si>
  <si>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</si>
  <si>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</si>
  <si>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</si>
  <si>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</si>
  <si>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</si>
  <si>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</si>
  <si>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</si>
  <si>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</si>
  <si>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</si>
  <si>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</si>
  <si>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</si>
  <si>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</si>
  <si>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</si>
  <si>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</si>
  <si>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</si>
  <si>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</si>
  <si>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</si>
  <si>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</si>
  <si>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</si>
  <si>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</si>
  <si>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</si>
  <si>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</si>
  <si>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</si>
  <si>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</si>
  <si>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</si>
  <si>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</si>
  <si>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</si>
  <si>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</si>
  <si>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</si>
  <si>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</si>
  <si>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</si>
  <si>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</si>
  <si>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</si>
  <si>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</si>
  <si>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</si>
  <si>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</si>
  <si>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</si>
  <si>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</si>
  <si>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</si>
  <si>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</si>
  <si>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</si>
  <si>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</si>
  <si>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</si>
  <si>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</si>
  <si>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</si>
  <si>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</si>
  <si>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</si>
  <si>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</si>
  <si>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</si>
  <si>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</si>
  <si>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</si>
  <si>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</si>
  <si>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</si>
  <si>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</si>
  <si>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</si>
  <si>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</si>
  <si>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</si>
  <si>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</si>
  <si>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</si>
  <si>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</si>
  <si>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</si>
  <si>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</si>
  <si>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</si>
  <si>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</si>
  <si>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</si>
  <si>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</si>
  <si>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</si>
  <si>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</si>
  <si>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</si>
  <si>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</si>
  <si>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</si>
  <si>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</si>
  <si>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</si>
  <si>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</si>
  <si>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</si>
  <si>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</si>
  <si>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</si>
  <si>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</si>
  <si>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</si>
  <si>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</si>
  <si>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</si>
  <si>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</si>
  <si>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</si>
  <si>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</si>
  <si>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</si>
  <si>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</si>
  <si>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</si>
  <si>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</si>
  <si>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</si>
  <si>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</si>
  <si>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</si>
  <si>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</si>
  <si>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</si>
  <si>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</si>
  <si>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</si>
  <si>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</si>
  <si>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</si>
  <si>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</si>
  <si>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</si>
  <si>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</si>
  <si>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</si>
  <si>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</si>
  <si>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</si>
  <si>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</si>
  <si>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</si>
  <si>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</si>
  <si>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</si>
  <si>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</si>
  <si>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</si>
  <si>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</si>
  <si>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</si>
  <si>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</si>
  <si>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</si>
  <si>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</si>
  <si>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</si>
  <si>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</si>
  <si>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</si>
  <si>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</si>
  <si>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</si>
  <si>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</si>
  <si>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</si>
  <si>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</si>
  <si>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</si>
  <si>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</si>
  <si>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</si>
  <si>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</si>
  <si>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</si>
  <si>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</si>
  <si>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</si>
  <si>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</si>
  <si>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</si>
  <si>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</si>
  <si>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</si>
  <si>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</si>
  <si>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</si>
  <si>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</si>
  <si>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</si>
  <si>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</si>
  <si>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</si>
  <si>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</si>
  <si>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</si>
  <si>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</si>
  <si>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</si>
  <si>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</si>
  <si>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</si>
  <si>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</si>
  <si>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</si>
  <si>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</si>
  <si>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</si>
  <si>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</si>
  <si>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</si>
  <si>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</si>
  <si>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</si>
  <si>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</si>
  <si>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</si>
  <si>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</si>
  <si>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</si>
  <si>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</si>
  <si>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</si>
  <si>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</si>
  <si>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</si>
  <si>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</si>
  <si>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</si>
  <si>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</si>
  <si>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</si>
  <si>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</si>
  <si>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</si>
  <si>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</si>
  <si>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</si>
  <si>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</si>
  <si>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</si>
  <si>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</si>
  <si>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</si>
  <si>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</si>
  <si>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</si>
  <si>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</si>
  <si>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</si>
  <si>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</si>
  <si>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</si>
  <si>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</si>
  <si>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</si>
  <si>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</si>
  <si>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</si>
  <si>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</si>
  <si>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</si>
  <si>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</si>
  <si>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</si>
  <si>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</si>
  <si>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</si>
  <si>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</si>
  <si>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</si>
  <si>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</si>
  <si>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</si>
  <si>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</si>
  <si>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</si>
  <si>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</si>
  <si>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</si>
  <si>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</si>
  <si>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</si>
  <si>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</si>
  <si>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</si>
  <si>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</si>
  <si>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</si>
  <si>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</si>
  <si>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</si>
  <si>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</si>
  <si>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</si>
  <si>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</si>
  <si>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</si>
  <si>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</si>
  <si>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</si>
  <si>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</si>
  <si>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</si>
  <si>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</si>
  <si>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</si>
  <si>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</si>
  <si>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</si>
  <si>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</si>
  <si>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</si>
  <si>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</si>
  <si>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</si>
  <si>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</si>
  <si>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</si>
  <si>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</si>
  <si>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</si>
  <si>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</si>
  <si>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</si>
  <si>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</si>
  <si>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</si>
  <si>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</si>
  <si>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</si>
  <si>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</si>
  <si>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</si>
  <si>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</si>
  <si>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</si>
  <si>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</si>
  <si>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</si>
  <si>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</si>
  <si>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</si>
  <si>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</si>
  <si>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</si>
  <si>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</si>
  <si>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</si>
  <si>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</si>
  <si>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</si>
  <si>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</si>
  <si>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</si>
  <si>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</si>
  <si>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</si>
  <si>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</si>
  <si>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</si>
  <si>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</si>
  <si>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</si>
  <si>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</si>
  <si>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</si>
  <si>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</si>
  <si>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</si>
  <si>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</si>
  <si>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</si>
  <si>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</si>
  <si>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</si>
  <si>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</si>
  <si>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</si>
  <si>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</si>
  <si>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</si>
  <si>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</si>
  <si>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</si>
  <si>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</si>
  <si>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</si>
  <si>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</si>
  <si>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</si>
  <si>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</si>
  <si>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</si>
  <si>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OSNOVNA ŠKOLA IVANA MAŽURANIĆA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</si>
</sst>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1257976.23</v>
      </c>
      <c r="D2" s="6">
        <f>'PR-RAS'!E6</f>
        <v>1461469.3900000001</v>
      </c>
      <c r="E2" s="6">
        <v>0</v>
      </c>
      <c r="F2" s="6">
        <v>0</v>
      </c>
      <c r="G2" s="7">
        <f t="shared" ref="G2:G264" si="0">(B2/1000)*(C2*1+D2*2)</f>
        <v>4180.9150100000006</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1041836.4</v>
      </c>
      <c r="D46" s="1">
        <f>'PR-RAS'!E50</f>
        <v>1269675.76</v>
      </c>
      <c r="E46" s="1">
        <v>0</v>
      </c>
      <c r="F46" s="1">
        <v>0</v>
      </c>
      <c r="G46" s="2">
        <f t="shared" si="0"/>
        <v>161153.4564</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1002807.39</v>
      </c>
      <c r="D64" s="1">
        <f>'PR-RAS'!E68</f>
        <v>1232580.28</v>
      </c>
      <c r="E64" s="1">
        <v>0</v>
      </c>
      <c r="F64" s="1">
        <v>0</v>
      </c>
      <c r="G64" s="2">
        <f t="shared" si="0"/>
        <v>218481.98085000002</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999680.99</v>
      </c>
      <c r="D65" s="1">
        <f>'PR-RAS'!E69</f>
        <v>1228761.8</v>
      </c>
      <c r="E65" s="1">
        <v>0</v>
      </c>
      <c r="F65" s="1">
        <v>0</v>
      </c>
      <c r="G65" s="2">
        <f t="shared" si="0"/>
        <v>221261.09375999999</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3126.4</v>
      </c>
      <c r="D66" s="1">
        <f>'PR-RAS'!E70</f>
        <v>3818.48</v>
      </c>
      <c r="E66" s="1">
        <v>0</v>
      </c>
      <c r="F66" s="1">
        <v>0</v>
      </c>
      <c r="G66" s="2">
        <f t="shared" si="0"/>
        <v>699.61840000000007</v>
      </c>
      <c r="H66" s="2">
        <f t="shared" si="1"/>
        <v>0.88000000000010914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10805.83</v>
      </c>
      <c r="D70" s="1">
        <f>'PR-RAS'!E74</f>
        <v>8698.2999999999993</v>
      </c>
      <c r="E70" s="1">
        <v>0</v>
      </c>
      <c r="F70" s="1">
        <v>0</v>
      </c>
      <c r="G70" s="2">
        <f t="shared" si="0"/>
        <v>1945.9676700000002</v>
      </c>
      <c r="H70" s="2">
        <f t="shared" si="1"/>
        <v>0.46999999999934516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10805.83</v>
      </c>
      <c r="D71" s="1">
        <f>'PR-RAS'!E75</f>
        <v>8698.2999999999993</v>
      </c>
      <c r="E71" s="1">
        <v>0</v>
      </c>
      <c r="F71" s="1">
        <v>0</v>
      </c>
      <c r="G71" s="2">
        <f t="shared" si="0"/>
        <v>1974.1701000000003</v>
      </c>
      <c r="H71" s="2">
        <f t="shared" si="1"/>
        <v>0.46999999999934516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28223.18</v>
      </c>
      <c r="D73" s="1">
        <f>'PR-RAS'!E77</f>
        <v>28397.18</v>
      </c>
      <c r="E73" s="1">
        <v>0</v>
      </c>
      <c r="F73" s="1">
        <v>0</v>
      </c>
      <c r="G73" s="2">
        <f t="shared" si="0"/>
        <v>6121.2628800000002</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28223.18</v>
      </c>
      <c r="D76" s="1">
        <f>'PR-RAS'!E80</f>
        <v>28397.18</v>
      </c>
      <c r="E76" s="1">
        <v>0</v>
      </c>
      <c r="F76" s="1">
        <v>0</v>
      </c>
      <c r="G76" s="2">
        <f t="shared" si="0"/>
        <v>6376.3155000000006</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56049.51</v>
      </c>
      <c r="D102" s="1">
        <f>'PR-RAS'!E106</f>
        <v>35987.56</v>
      </c>
      <c r="E102" s="1">
        <v>0</v>
      </c>
      <c r="F102" s="1">
        <v>0</v>
      </c>
      <c r="G102" s="2">
        <f t="shared" si="0"/>
        <v>12930.487630000001</v>
      </c>
      <c r="H102" s="2">
        <f t="shared" si="1"/>
        <v>0.93000000000029104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56049.51</v>
      </c>
      <c r="D108" s="1">
        <f>'PR-RAS'!E112</f>
        <v>35987.56</v>
      </c>
      <c r="E108" s="1">
        <v>0</v>
      </c>
      <c r="F108" s="1">
        <v>0</v>
      </c>
      <c r="G108" s="2">
        <f t="shared" si="0"/>
        <v>13698.635410000001</v>
      </c>
      <c r="H108" s="2">
        <f t="shared" si="1"/>
        <v>0.93000000000029104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56049.51</v>
      </c>
      <c r="D113" s="1">
        <f>'PR-RAS'!E117</f>
        <v>35987.56</v>
      </c>
      <c r="E113" s="1">
        <v>0</v>
      </c>
      <c r="F113" s="1">
        <v>0</v>
      </c>
      <c r="G113" s="2">
        <f t="shared" si="0"/>
        <v>14338.75856</v>
      </c>
      <c r="H113" s="2">
        <f t="shared" si="1"/>
        <v>0.93000000000029104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10360.74</v>
      </c>
      <c r="D120" s="1">
        <f>'PR-RAS'!E124</f>
        <v>11773.55</v>
      </c>
      <c r="E120" s="1">
        <v>0</v>
      </c>
      <c r="F120" s="1">
        <v>0</v>
      </c>
      <c r="G120" s="2">
        <f t="shared" si="0"/>
        <v>4035.0329599999995</v>
      </c>
      <c r="H120" s="2">
        <f t="shared" si="1"/>
        <v>0.71000000000094587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6166.7</v>
      </c>
      <c r="D121" s="1">
        <f>'PR-RAS'!E125</f>
        <v>3857.62</v>
      </c>
      <c r="E121" s="1">
        <v>0</v>
      </c>
      <c r="F121" s="1">
        <v>0</v>
      </c>
      <c r="G121" s="2">
        <f t="shared" si="0"/>
        <v>1665.8327999999997</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6166.7</v>
      </c>
      <c r="D123" s="1">
        <f>'PR-RAS'!E127</f>
        <v>3857.62</v>
      </c>
      <c r="E123" s="1">
        <v>0</v>
      </c>
      <c r="F123" s="1">
        <v>0</v>
      </c>
      <c r="G123" s="2">
        <f t="shared" si="0"/>
        <v>1693.5966799999999</v>
      </c>
      <c r="H123" s="2">
        <f t="shared" si="1"/>
        <v>0.68000000000029104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4194.04</v>
      </c>
      <c r="D124" s="1">
        <f>'PR-RAS'!E128</f>
        <v>7915.93</v>
      </c>
      <c r="E124" s="1">
        <v>0</v>
      </c>
      <c r="F124" s="1">
        <v>0</v>
      </c>
      <c r="G124" s="2">
        <f t="shared" si="0"/>
        <v>2463.1857</v>
      </c>
      <c r="H124" s="2">
        <f t="shared" si="1"/>
        <v>0.10999999999967258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4194.04</v>
      </c>
      <c r="D125" s="1">
        <f>'PR-RAS'!E129</f>
        <v>7915.93</v>
      </c>
      <c r="E125" s="1">
        <v>0</v>
      </c>
      <c r="F125" s="1">
        <v>0</v>
      </c>
      <c r="G125" s="2">
        <f t="shared" si="0"/>
        <v>2483.2116000000001</v>
      </c>
      <c r="H125" s="2">
        <f t="shared" si="1"/>
        <v>0.10999999999967258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149729.58000000002</v>
      </c>
      <c r="D129" s="1">
        <f>'PR-RAS'!E133</f>
        <v>144032.52000000002</v>
      </c>
      <c r="E129" s="1">
        <v>0</v>
      </c>
      <c r="F129" s="1">
        <v>0</v>
      </c>
      <c r="G129" s="2">
        <f t="shared" si="0"/>
        <v>56037.711360000008</v>
      </c>
      <c r="H129" s="2">
        <f t="shared" si="1"/>
        <v>0.8999999999650754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149729.58000000002</v>
      </c>
      <c r="D130" s="1">
        <f>'PR-RAS'!E134</f>
        <v>144032.52000000002</v>
      </c>
      <c r="E130" s="1">
        <v>0</v>
      </c>
      <c r="F130" s="1">
        <v>0</v>
      </c>
      <c r="G130" s="2">
        <f t="shared" si="0"/>
        <v>56475.505980000009</v>
      </c>
      <c r="H130" s="2">
        <f t="shared" si="1"/>
        <v>0.8999999999650754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116416.16</v>
      </c>
      <c r="D131" s="1">
        <f>'PR-RAS'!E135</f>
        <v>125332.88</v>
      </c>
      <c r="E131" s="1">
        <v>0</v>
      </c>
      <c r="F131" s="1">
        <v>0</v>
      </c>
      <c r="G131" s="2">
        <f t="shared" si="0"/>
        <v>47720.649600000004</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33313.42</v>
      </c>
      <c r="D132" s="1">
        <f>'PR-RAS'!E136</f>
        <v>18699.64</v>
      </c>
      <c r="E132" s="1">
        <v>0</v>
      </c>
      <c r="F132" s="1">
        <v>0</v>
      </c>
      <c r="G132" s="2">
        <f t="shared" si="0"/>
        <v>9263.3636999999999</v>
      </c>
      <c r="H132" s="2">
        <f t="shared" si="1"/>
        <v>0.77999999999883585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1220913.5299999998</v>
      </c>
      <c r="D147" s="1">
        <f>'PR-RAS'!E151</f>
        <v>1427845.3199999998</v>
      </c>
      <c r="E147" s="1">
        <v>0</v>
      </c>
      <c r="F147" s="1">
        <v>0</v>
      </c>
      <c r="G147" s="2">
        <f t="shared" si="0"/>
        <v>595184.20881999994</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986919.07</v>
      </c>
      <c r="D148" s="1">
        <f>'PR-RAS'!E152</f>
        <v>1156082.5799999998</v>
      </c>
      <c r="E148" s="1">
        <v>0</v>
      </c>
      <c r="F148" s="1">
        <v>0</v>
      </c>
      <c r="G148" s="2">
        <f t="shared" si="0"/>
        <v>484965.38180999988</v>
      </c>
      <c r="H148" s="2">
        <f t="shared" si="1"/>
        <v>0.4900000001071021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811866.9</v>
      </c>
      <c r="D149" s="1">
        <f>'PR-RAS'!E153</f>
        <v>952394.7</v>
      </c>
      <c r="E149" s="1">
        <v>0</v>
      </c>
      <c r="F149" s="1">
        <v>0</v>
      </c>
      <c r="G149" s="2">
        <f t="shared" si="0"/>
        <v>402065.13239999994</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784511.38</v>
      </c>
      <c r="D150" s="1">
        <f>'PR-RAS'!E154</f>
        <v>918032.8</v>
      </c>
      <c r="E150" s="1">
        <v>0</v>
      </c>
      <c r="F150" s="1">
        <v>0</v>
      </c>
      <c r="G150" s="2">
        <f t="shared" si="0"/>
        <v>390465.97002000001</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7337.06</v>
      </c>
      <c r="D152" s="1">
        <f>'PR-RAS'!E156</f>
        <v>11584.21</v>
      </c>
      <c r="E152" s="1">
        <v>0</v>
      </c>
      <c r="F152" s="1">
        <v>0</v>
      </c>
      <c r="G152" s="2">
        <f t="shared" si="0"/>
        <v>4606.3274799999999</v>
      </c>
      <c r="H152" s="2">
        <f t="shared" si="1"/>
        <v>0.26999999999952706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20018.46</v>
      </c>
      <c r="D153" s="1">
        <f>'PR-RAS'!E157</f>
        <v>22777.69</v>
      </c>
      <c r="E153" s="1">
        <v>0</v>
      </c>
      <c r="F153" s="1">
        <v>0</v>
      </c>
      <c r="G153" s="2">
        <f t="shared" si="0"/>
        <v>9967.2236799999991</v>
      </c>
      <c r="H153" s="2">
        <f t="shared" si="1"/>
        <v>0.77000000000043656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41014.33</v>
      </c>
      <c r="D154" s="1">
        <f>'PR-RAS'!E158</f>
        <v>46564.09</v>
      </c>
      <c r="E154" s="1">
        <v>0</v>
      </c>
      <c r="F154" s="1">
        <v>0</v>
      </c>
      <c r="G154" s="2">
        <f t="shared" si="0"/>
        <v>20523.804029999999</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134037.84</v>
      </c>
      <c r="D155" s="1">
        <f>'PR-RAS'!E159</f>
        <v>157123.79</v>
      </c>
      <c r="E155" s="1">
        <v>0</v>
      </c>
      <c r="F155" s="1">
        <v>0</v>
      </c>
      <c r="G155" s="2">
        <f t="shared" si="0"/>
        <v>69035.95468000001</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133880.48000000001</v>
      </c>
      <c r="D157" s="1">
        <f>'PR-RAS'!E161</f>
        <v>157123.79</v>
      </c>
      <c r="E157" s="1">
        <v>0</v>
      </c>
      <c r="F157" s="1">
        <v>0</v>
      </c>
      <c r="G157" s="2">
        <f t="shared" si="0"/>
        <v>69907.977360000004</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157.36000000000001</v>
      </c>
      <c r="D158" s="1">
        <f>'PR-RAS'!E162</f>
        <v>0</v>
      </c>
      <c r="E158" s="1">
        <v>0</v>
      </c>
      <c r="F158" s="1">
        <v>0</v>
      </c>
      <c r="G158" s="2">
        <f t="shared" si="0"/>
        <v>24.705520000000003</v>
      </c>
      <c r="H158" s="2">
        <f t="shared" si="1"/>
        <v>0.36000000000001364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193010.91000000003</v>
      </c>
      <c r="D159" s="1">
        <f>'PR-RAS'!E163</f>
        <v>161611.75999999998</v>
      </c>
      <c r="E159" s="1">
        <v>0</v>
      </c>
      <c r="F159" s="1">
        <v>0</v>
      </c>
      <c r="G159" s="2">
        <f t="shared" si="0"/>
        <v>81565.039940000002</v>
      </c>
      <c r="H159" s="2">
        <f t="shared" si="1"/>
        <v>0.32999999998719431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41558.480000000003</v>
      </c>
      <c r="D160" s="1">
        <f>'PR-RAS'!E164</f>
        <v>44599.909999999996</v>
      </c>
      <c r="E160" s="1">
        <v>0</v>
      </c>
      <c r="F160" s="1">
        <v>0</v>
      </c>
      <c r="G160" s="2">
        <f t="shared" si="0"/>
        <v>20790.5697</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15585.04</v>
      </c>
      <c r="D161" s="1">
        <f>'PR-RAS'!E165</f>
        <v>16941.849999999999</v>
      </c>
      <c r="E161" s="1">
        <v>0</v>
      </c>
      <c r="F161" s="1">
        <v>0</v>
      </c>
      <c r="G161" s="2">
        <f t="shared" si="0"/>
        <v>7914.9983999999995</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25378.87</v>
      </c>
      <c r="D162" s="1">
        <f>'PR-RAS'!E166</f>
        <v>27282.46</v>
      </c>
      <c r="E162" s="1">
        <v>0</v>
      </c>
      <c r="F162" s="1">
        <v>0</v>
      </c>
      <c r="G162" s="2">
        <f t="shared" si="0"/>
        <v>12870.95019</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594.57000000000005</v>
      </c>
      <c r="D163" s="1">
        <f>'PR-RAS'!E167</f>
        <v>250.6</v>
      </c>
      <c r="E163" s="1">
        <v>0</v>
      </c>
      <c r="F163" s="1">
        <v>0</v>
      </c>
      <c r="G163" s="2">
        <f t="shared" si="0"/>
        <v>177.51473999999999</v>
      </c>
      <c r="H163" s="2">
        <f t="shared" si="1"/>
        <v>0.82999999999995566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125</v>
      </c>
      <c r="E164" s="1">
        <v>0</v>
      </c>
      <c r="F164" s="1">
        <v>0</v>
      </c>
      <c r="G164" s="2">
        <f t="shared" si="0"/>
        <v>40.75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97377.65</v>
      </c>
      <c r="D165" s="1">
        <f>'PR-RAS'!E169</f>
        <v>63522.66</v>
      </c>
      <c r="E165" s="1">
        <v>0</v>
      </c>
      <c r="F165" s="1">
        <v>0</v>
      </c>
      <c r="G165" s="2">
        <f t="shared" si="0"/>
        <v>36805.367080000004</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14329.51</v>
      </c>
      <c r="D166" s="1">
        <f>'PR-RAS'!E170</f>
        <v>14826.34</v>
      </c>
      <c r="E166" s="1">
        <v>0</v>
      </c>
      <c r="F166" s="1">
        <v>0</v>
      </c>
      <c r="G166" s="2">
        <f t="shared" si="0"/>
        <v>7257.0613500000009</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50708.12</v>
      </c>
      <c r="D167" s="1">
        <f>'PR-RAS'!E171</f>
        <v>6889.25</v>
      </c>
      <c r="E167" s="1">
        <v>0</v>
      </c>
      <c r="F167" s="1">
        <v>0</v>
      </c>
      <c r="G167" s="2">
        <f t="shared" si="0"/>
        <v>10704.778920000001</v>
      </c>
      <c r="H167" s="2">
        <f t="shared" si="1"/>
        <v>0.37000000000261934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24692.76</v>
      </c>
      <c r="D168" s="1">
        <f>'PR-RAS'!E172</f>
        <v>28851.46</v>
      </c>
      <c r="E168" s="1">
        <v>0</v>
      </c>
      <c r="F168" s="1">
        <v>0</v>
      </c>
      <c r="G168" s="2">
        <f t="shared" si="0"/>
        <v>13760.07856</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3615.89</v>
      </c>
      <c r="D169" s="1">
        <f>'PR-RAS'!E173</f>
        <v>2714.42</v>
      </c>
      <c r="E169" s="1">
        <v>0</v>
      </c>
      <c r="F169" s="1">
        <v>0</v>
      </c>
      <c r="G169" s="2">
        <f t="shared" si="0"/>
        <v>1519.5146400000001</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3230.18</v>
      </c>
      <c r="D170" s="1">
        <f>'PR-RAS'!E174</f>
        <v>9755.3700000000008</v>
      </c>
      <c r="E170" s="1">
        <v>0</v>
      </c>
      <c r="F170" s="1">
        <v>0</v>
      </c>
      <c r="G170" s="2">
        <f t="shared" si="0"/>
        <v>3843.2154800000008</v>
      </c>
      <c r="H170" s="2">
        <f t="shared" si="1"/>
        <v>0.55000000000063665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801.19</v>
      </c>
      <c r="D172" s="1">
        <f>'PR-RAS'!E176</f>
        <v>485.82</v>
      </c>
      <c r="E172" s="1">
        <v>0</v>
      </c>
      <c r="F172" s="1">
        <v>0</v>
      </c>
      <c r="G172" s="2">
        <f t="shared" si="0"/>
        <v>303.15393</v>
      </c>
      <c r="H172" s="2">
        <f t="shared" si="1"/>
        <v>0.37000000000006139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36937.210000000006</v>
      </c>
      <c r="D173" s="1">
        <f>'PR-RAS'!E177</f>
        <v>33096.86</v>
      </c>
      <c r="E173" s="1">
        <v>0</v>
      </c>
      <c r="F173" s="1">
        <v>0</v>
      </c>
      <c r="G173" s="2">
        <f t="shared" si="0"/>
        <v>17738.519960000001</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9300.7900000000009</v>
      </c>
      <c r="D174" s="1">
        <f>'PR-RAS'!E178</f>
        <v>9278.39</v>
      </c>
      <c r="E174" s="1">
        <v>0</v>
      </c>
      <c r="F174" s="1">
        <v>0</v>
      </c>
      <c r="G174" s="2">
        <f t="shared" si="0"/>
        <v>4819.3596099999995</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4065.07</v>
      </c>
      <c r="D175" s="1">
        <f>'PR-RAS'!E179</f>
        <v>4357.62</v>
      </c>
      <c r="E175" s="1">
        <v>0</v>
      </c>
      <c r="F175" s="1">
        <v>0</v>
      </c>
      <c r="G175" s="2">
        <f t="shared" si="0"/>
        <v>2223.7739399999996</v>
      </c>
      <c r="H175" s="2">
        <f t="shared" si="1"/>
        <v>0.45000000000027285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455.5</v>
      </c>
      <c r="D176" s="1">
        <f>'PR-RAS'!E180</f>
        <v>428.77</v>
      </c>
      <c r="E176" s="1">
        <v>0</v>
      </c>
      <c r="F176" s="1">
        <v>0</v>
      </c>
      <c r="G176" s="2">
        <f t="shared" si="0"/>
        <v>229.78199999999998</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8629.9</v>
      </c>
      <c r="D177" s="1">
        <f>'PR-RAS'!E181</f>
        <v>9950.5</v>
      </c>
      <c r="E177" s="1">
        <v>0</v>
      </c>
      <c r="F177" s="1">
        <v>0</v>
      </c>
      <c r="G177" s="2">
        <f t="shared" si="0"/>
        <v>5021.4384</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3085.81</v>
      </c>
      <c r="D179" s="1">
        <f>'PR-RAS'!E183</f>
        <v>2358.4899999999998</v>
      </c>
      <c r="E179" s="1">
        <v>0</v>
      </c>
      <c r="F179" s="1">
        <v>0</v>
      </c>
      <c r="G179" s="2">
        <f t="shared" si="0"/>
        <v>1388.8966199999998</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8393.6200000000008</v>
      </c>
      <c r="D180" s="1">
        <f>'PR-RAS'!E184</f>
        <v>3405.28</v>
      </c>
      <c r="E180" s="1">
        <v>0</v>
      </c>
      <c r="F180" s="1">
        <v>0</v>
      </c>
      <c r="G180" s="2">
        <f t="shared" si="0"/>
        <v>2721.5482200000001</v>
      </c>
      <c r="H180" s="2">
        <f t="shared" si="1"/>
        <v>0.65999999999939973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2157.7600000000002</v>
      </c>
      <c r="D181" s="1">
        <f>'PR-RAS'!E185</f>
        <v>2673.33</v>
      </c>
      <c r="E181" s="1">
        <v>0</v>
      </c>
      <c r="F181" s="1">
        <v>0</v>
      </c>
      <c r="G181" s="2">
        <f t="shared" si="0"/>
        <v>1350.7955999999999</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848.76</v>
      </c>
      <c r="D182" s="1">
        <f>'PR-RAS'!E186</f>
        <v>644.48</v>
      </c>
      <c r="E182" s="1">
        <v>0</v>
      </c>
      <c r="F182" s="1">
        <v>0</v>
      </c>
      <c r="G182" s="2">
        <f t="shared" si="0"/>
        <v>386.92732000000001</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76.650000000000006</v>
      </c>
      <c r="E183" s="1">
        <v>0</v>
      </c>
      <c r="F183" s="1">
        <v>0</v>
      </c>
      <c r="G183" s="2">
        <f t="shared" si="0"/>
        <v>27.900600000000001</v>
      </c>
      <c r="H183" s="2">
        <f t="shared" si="1"/>
        <v>0.34999999999999432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17137.57</v>
      </c>
      <c r="D184" s="1">
        <f>'PR-RAS'!E188</f>
        <v>20315.68</v>
      </c>
      <c r="E184" s="1">
        <v>0</v>
      </c>
      <c r="F184" s="1">
        <v>0</v>
      </c>
      <c r="G184" s="2">
        <f t="shared" si="0"/>
        <v>10571.714190000001</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920.62</v>
      </c>
      <c r="D186" s="1">
        <f>'PR-RAS'!E190</f>
        <v>841.32</v>
      </c>
      <c r="E186" s="1">
        <v>0</v>
      </c>
      <c r="F186" s="1">
        <v>0</v>
      </c>
      <c r="G186" s="2">
        <f t="shared" si="0"/>
        <v>481.60310000000004</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59.7</v>
      </c>
      <c r="D187" s="1">
        <f>'PR-RAS'!E191</f>
        <v>133</v>
      </c>
      <c r="E187" s="1">
        <v>0</v>
      </c>
      <c r="F187" s="1">
        <v>0</v>
      </c>
      <c r="G187" s="2">
        <f t="shared" si="0"/>
        <v>60.580199999999998</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332.85</v>
      </c>
      <c r="E188" s="1">
        <v>0</v>
      </c>
      <c r="F188" s="1">
        <v>0</v>
      </c>
      <c r="G188" s="2">
        <f t="shared" si="0"/>
        <v>161.71386000000001</v>
      </c>
      <c r="H188" s="2">
        <f t="shared" si="1"/>
        <v>0.22999999999998977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3445.82</v>
      </c>
      <c r="D189" s="1">
        <f>'PR-RAS'!E193</f>
        <v>2768.86</v>
      </c>
      <c r="E189" s="1">
        <v>0</v>
      </c>
      <c r="F189" s="1">
        <v>0</v>
      </c>
      <c r="G189" s="2">
        <f t="shared" si="0"/>
        <v>1688.9055200000003</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12512.35</v>
      </c>
      <c r="D191" s="1">
        <f>'PR-RAS'!E195</f>
        <v>16239.65</v>
      </c>
      <c r="E191" s="1">
        <v>0</v>
      </c>
      <c r="F191" s="1">
        <v>0</v>
      </c>
      <c r="G191" s="2">
        <f t="shared" si="0"/>
        <v>8548.4135000000006</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4181.67</v>
      </c>
      <c r="D192" s="1">
        <f>'PR-RAS'!E196</f>
        <v>582.95000000000005</v>
      </c>
      <c r="E192" s="1">
        <v>0</v>
      </c>
      <c r="F192" s="1">
        <v>0</v>
      </c>
      <c r="G192" s="2">
        <f t="shared" si="0"/>
        <v>1021.38587</v>
      </c>
      <c r="H192" s="2">
        <f t="shared" si="1"/>
        <v>0.37999999999988177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4181.67</v>
      </c>
      <c r="D206" s="1">
        <f>'PR-RAS'!E210</f>
        <v>582.95000000000005</v>
      </c>
      <c r="E206" s="1">
        <v>0</v>
      </c>
      <c r="F206" s="1">
        <v>0</v>
      </c>
      <c r="G206" s="2">
        <f t="shared" si="0"/>
        <v>1096.2518499999999</v>
      </c>
      <c r="H206" s="2">
        <f t="shared" si="1"/>
        <v>0.37999999999988177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703.43</v>
      </c>
      <c r="D207" s="1">
        <f>'PR-RAS'!E211</f>
        <v>582.95000000000005</v>
      </c>
      <c r="E207" s="1">
        <v>0</v>
      </c>
      <c r="F207" s="1">
        <v>0</v>
      </c>
      <c r="G207" s="2">
        <f t="shared" si="0"/>
        <v>385.08197999999999</v>
      </c>
      <c r="H207" s="2">
        <f t="shared" si="1"/>
        <v>0.4799999999999045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3478.24</v>
      </c>
      <c r="D209" s="1">
        <f>'PR-RAS'!E213</f>
        <v>0</v>
      </c>
      <c r="E209" s="1">
        <v>0</v>
      </c>
      <c r="F209" s="1">
        <v>0</v>
      </c>
      <c r="G209" s="2">
        <f t="shared" si="0"/>
        <v>723.47391999999991</v>
      </c>
      <c r="H209" s="2">
        <f t="shared" si="1"/>
        <v>0.23999999999978172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36801.879999999997</v>
      </c>
      <c r="D248" s="1">
        <f>'PR-RAS'!E252</f>
        <v>108658.67</v>
      </c>
      <c r="E248" s="1">
        <v>0</v>
      </c>
      <c r="F248" s="1">
        <v>0</v>
      </c>
      <c r="G248" s="2">
        <f t="shared" si="0"/>
        <v>62767.447339999999</v>
      </c>
      <c r="H248" s="2">
        <f t="shared" si="1"/>
        <v>0.45000000000436557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36801.879999999997</v>
      </c>
      <c r="D255" s="1">
        <f>'PR-RAS'!E259</f>
        <v>108658.67</v>
      </c>
      <c r="E255" s="1">
        <v>0</v>
      </c>
      <c r="F255" s="1">
        <v>0</v>
      </c>
      <c r="G255" s="2">
        <f t="shared" si="0"/>
        <v>64546.281880000002</v>
      </c>
      <c r="H255" s="2">
        <f t="shared" si="1"/>
        <v>0.45000000000436557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36801.879999999997</v>
      </c>
      <c r="D257" s="1">
        <f>'PR-RAS'!E261</f>
        <v>108658.67</v>
      </c>
      <c r="E257" s="1">
        <v>0</v>
      </c>
      <c r="F257" s="1">
        <v>0</v>
      </c>
      <c r="G257" s="2">
        <f t="shared" si="0"/>
        <v>65054.520320000003</v>
      </c>
      <c r="H257" s="2">
        <f t="shared" si="1"/>
        <v>0.45000000000436557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909.36</v>
      </c>
      <c r="E259" s="1">
        <v>0</v>
      </c>
      <c r="F259" s="1">
        <v>0</v>
      </c>
      <c r="G259" s="2">
        <f t="shared" si="0"/>
        <v>469.22976</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909.36</v>
      </c>
      <c r="E260" s="1">
        <v>0</v>
      </c>
      <c r="F260" s="1">
        <v>0</v>
      </c>
      <c r="G260" s="2">
        <f t="shared" si="0"/>
        <v>471.04848000000004</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909.36</v>
      </c>
      <c r="E262" s="1">
        <v>0</v>
      </c>
      <c r="F262" s="1">
        <v>0</v>
      </c>
      <c r="G262" s="2">
        <f t="shared" si="0"/>
        <v>474.68592000000001</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1220913.5299999998</v>
      </c>
      <c r="D285" s="1">
        <f>'PR-RAS'!E289</f>
        <v>1427845.3199999998</v>
      </c>
      <c r="E285" s="1">
        <v>0</v>
      </c>
      <c r="F285" s="1">
        <v>0</v>
      </c>
      <c r="G285" s="2">
        <f t="shared" si="8"/>
        <v>1157755.5842799998</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37062.700000000186</v>
      </c>
      <c r="D286" s="1">
        <f>'PR-RAS'!E290</f>
        <v>33624.070000000298</v>
      </c>
      <c r="E286" s="1">
        <v>0</v>
      </c>
      <c r="F286" s="1">
        <v>0</v>
      </c>
      <c r="G286" s="2">
        <f t="shared" si="8"/>
        <v>29728.589400000219</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8890.7099999999991</v>
      </c>
      <c r="D288" s="1">
        <f>'PR-RAS'!E292</f>
        <v>5539.04</v>
      </c>
      <c r="E288" s="1">
        <v>0</v>
      </c>
      <c r="F288" s="1">
        <v>0</v>
      </c>
      <c r="G288" s="2">
        <f t="shared" si="8"/>
        <v>5731.0427300000001</v>
      </c>
      <c r="H288" s="2">
        <f t="shared" si="9"/>
        <v>0.33000000000083674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6095.1</v>
      </c>
      <c r="D290" s="1">
        <f>'PR-RAS'!E294</f>
        <v>4315.42</v>
      </c>
      <c r="E290" s="1">
        <v>0</v>
      </c>
      <c r="F290" s="1">
        <v>0</v>
      </c>
      <c r="G290" s="2">
        <f t="shared" si="8"/>
        <v>4255.79666</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630.5</v>
      </c>
      <c r="D291" s="1">
        <f>'PR-RAS'!E295</f>
        <v>817.12</v>
      </c>
      <c r="E291" s="1">
        <v>0</v>
      </c>
      <c r="F291" s="1">
        <v>0</v>
      </c>
      <c r="G291" s="2">
        <f t="shared" si="8"/>
        <v>656.77459999999985</v>
      </c>
      <c r="H291" s="2">
        <f t="shared" si="9"/>
        <v>0.62000000000000455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3210</v>
      </c>
      <c r="E293" s="1">
        <v>0</v>
      </c>
      <c r="F293" s="1">
        <v>0</v>
      </c>
      <c r="G293" s="2">
        <f t="shared" si="8"/>
        <v>1874.6399999999999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3210</v>
      </c>
      <c r="E306" s="1">
        <v>0</v>
      </c>
      <c r="F306" s="1">
        <v>0</v>
      </c>
      <c r="G306" s="2">
        <f t="shared" si="8"/>
        <v>1958.1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3210</v>
      </c>
      <c r="E312" s="1">
        <v>0</v>
      </c>
      <c r="F312" s="1">
        <v>0</v>
      </c>
      <c r="G312" s="2">
        <f t="shared" si="8"/>
        <v>1996.62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3210</v>
      </c>
      <c r="E319" s="1">
        <v>0</v>
      </c>
      <c r="F319" s="1">
        <v>0</v>
      </c>
      <c r="G319" s="2">
        <f t="shared" si="8"/>
        <v>2041.56</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40414.369999999995</v>
      </c>
      <c r="D345" s="1">
        <f>'PR-RAS'!E350</f>
        <v>29852.27</v>
      </c>
      <c r="E345" s="1">
        <v>0</v>
      </c>
      <c r="F345" s="1">
        <v>0</v>
      </c>
      <c r="G345" s="2">
        <f t="shared" si="8"/>
        <v>34440.905039999998</v>
      </c>
      <c r="H345" s="2">
        <f t="shared" si="9"/>
        <v>0.63999999999577994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21833.18</v>
      </c>
      <c r="D358" s="1">
        <f>'PR-RAS'!E363</f>
        <v>27902.27</v>
      </c>
      <c r="E358" s="1">
        <v>0</v>
      </c>
      <c r="F358" s="1">
        <v>0</v>
      </c>
      <c r="G358" s="2">
        <f t="shared" si="8"/>
        <v>27716.66604</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18326.97</v>
      </c>
      <c r="D364" s="1">
        <f>'PR-RAS'!E369</f>
        <v>23986.18</v>
      </c>
      <c r="E364" s="1">
        <v>0</v>
      </c>
      <c r="F364" s="1">
        <v>0</v>
      </c>
      <c r="G364" s="2">
        <f t="shared" si="8"/>
        <v>24066.656790000001</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17808.09</v>
      </c>
      <c r="E365" s="1">
        <v>0</v>
      </c>
      <c r="F365" s="1">
        <v>0</v>
      </c>
      <c r="G365" s="2">
        <f t="shared" si="8"/>
        <v>12964.28952</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4598.84</v>
      </c>
      <c r="E367" s="1">
        <v>0</v>
      </c>
      <c r="F367" s="1">
        <v>0</v>
      </c>
      <c r="G367" s="2">
        <f t="shared" si="8"/>
        <v>3366.35088</v>
      </c>
      <c r="H367" s="2">
        <f t="shared" si="9"/>
        <v>0.15999999999985448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18326.97</v>
      </c>
      <c r="D371" s="1">
        <f>'PR-RAS'!E376</f>
        <v>1579.25</v>
      </c>
      <c r="E371" s="1">
        <v>0</v>
      </c>
      <c r="F371" s="1">
        <v>0</v>
      </c>
      <c r="G371" s="2">
        <f t="shared" si="8"/>
        <v>7949.6239000000005</v>
      </c>
      <c r="H371" s="2">
        <f t="shared" si="9"/>
        <v>0.27999999999883585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3506.21</v>
      </c>
      <c r="D378" s="1">
        <f>'PR-RAS'!E383</f>
        <v>3916.09</v>
      </c>
      <c r="E378" s="1">
        <v>0</v>
      </c>
      <c r="F378" s="1">
        <v>0</v>
      </c>
      <c r="G378" s="2">
        <f t="shared" si="8"/>
        <v>4274.5730299999996</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3506.21</v>
      </c>
      <c r="D379" s="1">
        <f>'PR-RAS'!E384</f>
        <v>3916.09</v>
      </c>
      <c r="E379" s="1">
        <v>0</v>
      </c>
      <c r="F379" s="1">
        <v>0</v>
      </c>
      <c r="G379" s="2">
        <f t="shared" si="8"/>
        <v>4285.9114199999995</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18581.189999999999</v>
      </c>
      <c r="D397" s="1">
        <f>'PR-RAS'!E402</f>
        <v>1950</v>
      </c>
      <c r="E397" s="1">
        <v>0</v>
      </c>
      <c r="F397" s="1">
        <v>0</v>
      </c>
      <c r="G397" s="2">
        <f t="shared" si="8"/>
        <v>8902.5512400000007</v>
      </c>
      <c r="H397" s="2">
        <f t="shared" si="9"/>
        <v>0.18999999999869033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18581.189999999999</v>
      </c>
      <c r="D398" s="1">
        <f>'PR-RAS'!E403</f>
        <v>0</v>
      </c>
      <c r="E398" s="1">
        <v>0</v>
      </c>
      <c r="F398" s="1">
        <v>0</v>
      </c>
      <c r="G398" s="2">
        <f t="shared" si="8"/>
        <v>7376.73243</v>
      </c>
      <c r="H398" s="2">
        <f t="shared" si="9"/>
        <v>0.18999999999869033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1950</v>
      </c>
      <c r="E399" s="1">
        <v>0</v>
      </c>
      <c r="F399" s="1">
        <v>0</v>
      </c>
      <c r="G399" s="2">
        <f t="shared" si="8"/>
        <v>1552.2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40414.369999999995</v>
      </c>
      <c r="D403" s="1">
        <f>'PR-RAS'!E408</f>
        <v>26642.27</v>
      </c>
      <c r="E403" s="1">
        <v>0</v>
      </c>
      <c r="F403" s="1">
        <v>0</v>
      </c>
      <c r="G403" s="2">
        <f t="shared" si="8"/>
        <v>37666.961820000004</v>
      </c>
      <c r="H403" s="2">
        <f t="shared" si="9"/>
        <v>0.63999999999577994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1257976.23</v>
      </c>
      <c r="D407" s="1">
        <f>'PR-RAS'!E412</f>
        <v>1464679.3900000001</v>
      </c>
      <c r="E407" s="1">
        <v>0</v>
      </c>
      <c r="F407" s="1">
        <v>0</v>
      </c>
      <c r="G407" s="2">
        <f t="shared" si="8"/>
        <v>1700058.0140600002</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1261327.8999999999</v>
      </c>
      <c r="D408" s="1">
        <f>'PR-RAS'!E413</f>
        <v>1457697.5899999999</v>
      </c>
      <c r="E408" s="1">
        <v>0</v>
      </c>
      <c r="F408" s="1">
        <v>0</v>
      </c>
      <c r="G408" s="2">
        <f t="shared" si="8"/>
        <v>1699926.2935599997</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6981.8000000002794</v>
      </c>
      <c r="E409" s="1">
        <v>0</v>
      </c>
      <c r="F409" s="1">
        <v>0</v>
      </c>
      <c r="G409" s="2">
        <f t="shared" si="8"/>
        <v>5697.1488000002273</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3351.6699999999255</v>
      </c>
      <c r="D410" s="1">
        <f>'PR-RAS'!E415</f>
        <v>0</v>
      </c>
      <c r="E410" s="1">
        <v>0</v>
      </c>
      <c r="F410" s="1">
        <v>0</v>
      </c>
      <c r="G410" s="2">
        <f t="shared" si="8"/>
        <v>1370.8330299999695</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8890.7099999999991</v>
      </c>
      <c r="D411" s="1">
        <f>'PR-RAS'!E416</f>
        <v>5539.04</v>
      </c>
      <c r="E411" s="1">
        <v>0</v>
      </c>
      <c r="F411" s="1">
        <v>0</v>
      </c>
      <c r="G411" s="2">
        <f t="shared" si="8"/>
        <v>8187.2038999999995</v>
      </c>
      <c r="H411" s="2">
        <f t="shared" si="9"/>
        <v>0.33000000000083674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6095.1</v>
      </c>
      <c r="D413" s="1">
        <f>'PR-RAS'!E418</f>
        <v>4315.42</v>
      </c>
      <c r="E413" s="1">
        <v>0</v>
      </c>
      <c r="F413" s="1">
        <v>0</v>
      </c>
      <c r="G413" s="2">
        <f t="shared" si="8"/>
        <v>6067.0872799999997</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1257976.23</v>
      </c>
      <c r="D633" s="1">
        <f>'PR-RAS'!E639</f>
        <v>1464679.3900000001</v>
      </c>
      <c r="E633" s="1">
        <v>0</v>
      </c>
      <c r="F633" s="1">
        <v>0</v>
      </c>
      <c r="G633" s="2">
        <f t="shared" si="10"/>
        <v>2646395.7263200004</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1261327.8999999999</v>
      </c>
      <c r="D634" s="1">
        <f>'PR-RAS'!E640</f>
        <v>1457697.5899999999</v>
      </c>
      <c r="E634" s="1">
        <v>0</v>
      </c>
      <c r="F634" s="1">
        <v>0</v>
      </c>
      <c r="G634" s="2">
        <f t="shared" si="10"/>
        <v>2643865.7096399995</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6981.8000000002794</v>
      </c>
      <c r="E635" s="1">
        <v>0</v>
      </c>
      <c r="F635" s="1">
        <v>0</v>
      </c>
      <c r="G635" s="2">
        <f t="shared" si="10"/>
        <v>8852.9224000003542</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3351.6699999999255</v>
      </c>
      <c r="D636" s="1">
        <f>'PR-RAS'!E642</f>
        <v>0</v>
      </c>
      <c r="E636" s="1">
        <v>0</v>
      </c>
      <c r="F636" s="1">
        <v>0</v>
      </c>
      <c r="G636" s="2">
        <f t="shared" si="10"/>
        <v>2128.3104499999527</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8890.7099999999991</v>
      </c>
      <c r="D637" s="1">
        <f>'PR-RAS'!E643</f>
        <v>5539.04</v>
      </c>
      <c r="E637" s="1">
        <v>0</v>
      </c>
      <c r="F637" s="1">
        <v>0</v>
      </c>
      <c r="G637" s="2">
        <f t="shared" si="10"/>
        <v>12700.150440000001</v>
      </c>
      <c r="H637" s="2">
        <f t="shared" si="11"/>
        <v>0.33000000000083674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5539.0400000000736</v>
      </c>
      <c r="D639" s="1">
        <f>'PR-RAS'!E645</f>
        <v>12520.84000000028</v>
      </c>
      <c r="E639" s="1">
        <v>0</v>
      </c>
      <c r="F639" s="1">
        <v>0</v>
      </c>
      <c r="G639" s="2">
        <f t="shared" si="10"/>
        <v>19510.499360000405</v>
      </c>
      <c r="H639" s="2">
        <f t="shared" si="11"/>
        <v>0.1999999997933628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86188.99</v>
      </c>
      <c r="D641" s="1">
        <f>'PR-RAS'!E647</f>
        <v>115324.5</v>
      </c>
      <c r="E641" s="1">
        <v>0</v>
      </c>
      <c r="F641" s="1">
        <v>0</v>
      </c>
      <c r="G641" s="2">
        <f t="shared" si="10"/>
        <v>202776.31359999999</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11356.31</v>
      </c>
      <c r="D642" s="1">
        <f>'PR-RAS'!E649</f>
        <v>20752.439999999999</v>
      </c>
      <c r="E642" s="1">
        <v>0</v>
      </c>
      <c r="F642" s="1">
        <v>0</v>
      </c>
      <c r="G642" s="2">
        <f t="shared" si="10"/>
        <v>33884.022789999995</v>
      </c>
      <c r="H642" s="2">
        <f t="shared" si="11"/>
        <v>0.74999999999818101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314474.48</v>
      </c>
      <c r="D643" s="1">
        <f>'PR-RAS'!E650</f>
        <v>348697.85</v>
      </c>
      <c r="E643" s="1">
        <v>0</v>
      </c>
      <c r="F643" s="1">
        <v>0</v>
      </c>
      <c r="G643" s="2">
        <f t="shared" si="10"/>
        <v>649620.65555999998</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305078.34999999998</v>
      </c>
      <c r="D644" s="1">
        <f>'PR-RAS'!E651</f>
        <v>362111.79</v>
      </c>
      <c r="E644" s="1">
        <v>0</v>
      </c>
      <c r="F644" s="1">
        <v>0</v>
      </c>
      <c r="G644" s="2">
        <f t="shared" si="10"/>
        <v>661841.14098999999</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20752.440000000002</v>
      </c>
      <c r="D645" s="1">
        <f>'PR-RAS'!E652</f>
        <v>7338.5</v>
      </c>
      <c r="E645" s="1">
        <v>0</v>
      </c>
      <c r="F645" s="1">
        <v>0</v>
      </c>
      <c r="G645" s="2">
        <f t="shared" si="10"/>
        <v>22816.559360000003</v>
      </c>
      <c r="H645" s="2">
        <f t="shared" si="11"/>
        <v>0.94000000000232831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58</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56</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998609.92000000004</v>
      </c>
      <c r="D668" s="1">
        <f>'PR-RAS'!E675</f>
        <v>1227661.8</v>
      </c>
      <c r="E668" s="1">
        <v>0</v>
      </c>
      <c r="F668" s="1">
        <v>0</v>
      </c>
      <c r="G668" s="2">
        <f t="shared" si="10"/>
        <v>2303773.65784</v>
      </c>
      <c r="H668" s="2">
        <f t="shared" si="11"/>
        <v>0.27999999991152436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1071.07</v>
      </c>
      <c r="D669" s="1">
        <f>'PR-RAS'!E676</f>
        <v>1100</v>
      </c>
      <c r="E669" s="1">
        <v>0</v>
      </c>
      <c r="F669" s="1">
        <v>0</v>
      </c>
      <c r="G669" s="2">
        <f t="shared" si="10"/>
        <v>2185.07476</v>
      </c>
      <c r="H669" s="2">
        <f t="shared" si="11"/>
        <v>6.9999999999936335E-2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3126.4</v>
      </c>
      <c r="D670" s="1">
        <f>'PR-RAS'!E677</f>
        <v>3818.48</v>
      </c>
      <c r="E670" s="1">
        <v>0</v>
      </c>
      <c r="F670" s="1">
        <v>0</v>
      </c>
      <c r="G670" s="2">
        <f t="shared" si="10"/>
        <v>7200.6878400000005</v>
      </c>
      <c r="H670" s="2">
        <f t="shared" si="11"/>
        <v>0.88000000000010914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10805.83</v>
      </c>
      <c r="D687" s="1">
        <f>'PR-RAS'!E694</f>
        <v>8698.2999999999993</v>
      </c>
      <c r="E687" s="1">
        <v>0</v>
      </c>
      <c r="F687" s="1">
        <v>0</v>
      </c>
      <c r="G687" s="2">
        <f t="shared" si="10"/>
        <v>19346.866980000003</v>
      </c>
      <c r="H687" s="2">
        <f t="shared" si="11"/>
        <v>0.46999999999934516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51956.33</v>
      </c>
      <c r="D703" s="1">
        <f>'PR-RAS'!E710</f>
        <v>31651.599999999999</v>
      </c>
      <c r="E703" s="1">
        <v>0</v>
      </c>
      <c r="F703" s="1">
        <v>0</v>
      </c>
      <c r="G703" s="2">
        <f t="shared" si="10"/>
        <v>80912.190059999994</v>
      </c>
      <c r="H703" s="2">
        <f t="shared" si="11"/>
        <v>0.73000000000320142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144.5</v>
      </c>
      <c r="E705" s="1">
        <v>0</v>
      </c>
      <c r="F705" s="1">
        <v>0</v>
      </c>
      <c r="G705" s="2">
        <f t="shared" si="10"/>
        <v>203.45599999999999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2217.65</v>
      </c>
      <c r="E709" s="1">
        <v>0</v>
      </c>
      <c r="F709" s="1">
        <v>0</v>
      </c>
      <c r="G709" s="2">
        <f t="shared" si="10"/>
        <v>4694.1320399999995</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2108.92</v>
      </c>
      <c r="D710" s="1">
        <f>'PR-RAS'!E717</f>
        <v>3080.1</v>
      </c>
      <c r="E710" s="1">
        <v>0</v>
      </c>
      <c r="F710" s="1">
        <v>0</v>
      </c>
      <c r="G710" s="2">
        <f t="shared" si="10"/>
        <v>5862.8060799999994</v>
      </c>
      <c r="H710" s="2">
        <f t="shared" si="11"/>
        <v>0.17999999999983629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25378.87</v>
      </c>
      <c r="D711" s="1">
        <f>'PR-RAS'!E718</f>
        <v>27282.46</v>
      </c>
      <c r="E711" s="1">
        <v>0</v>
      </c>
      <c r="F711" s="1">
        <v>0</v>
      </c>
      <c r="G711" s="2">
        <f t="shared" si="10"/>
        <v>56760.090899999996</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2317.34</v>
      </c>
      <c r="D713" s="1">
        <f>'PR-RAS'!E720</f>
        <v>1998.77</v>
      </c>
      <c r="E713" s="1">
        <v>0</v>
      </c>
      <c r="F713" s="1">
        <v>0</v>
      </c>
      <c r="G713" s="2">
        <f t="shared" si="10"/>
        <v>4496.1945599999999</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1016.22</v>
      </c>
      <c r="D715" s="1">
        <f>'PR-RAS'!E722</f>
        <v>1016.2</v>
      </c>
      <c r="E715" s="1">
        <v>0</v>
      </c>
      <c r="F715" s="1">
        <v>0</v>
      </c>
      <c r="G715" s="2">
        <f t="shared" si="10"/>
        <v>2176.71468</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422.85</v>
      </c>
      <c r="D719" s="1">
        <f>'PR-RAS'!E726</f>
        <v>377.94</v>
      </c>
      <c r="E719" s="1">
        <v>0</v>
      </c>
      <c r="F719" s="1">
        <v>0</v>
      </c>
      <c r="G719" s="2">
        <f t="shared" si="10"/>
        <v>846.32813999999996</v>
      </c>
      <c r="H719" s="2">
        <f t="shared" si="11"/>
        <v>0.20999999999997954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463.61</v>
      </c>
      <c r="D817" s="1">
        <f>'PR-RAS'!E824</f>
        <v>1060.54</v>
      </c>
      <c r="E817" s="1">
        <v>0</v>
      </c>
      <c r="F817" s="1">
        <v>0</v>
      </c>
      <c r="G817" s="2">
        <f t="shared" si="18"/>
        <v>2109.1070399999999</v>
      </c>
      <c r="H817" s="2">
        <f t="shared" si="19"/>
        <v>0.85000000000002274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16671.18</v>
      </c>
      <c r="D820" s="1">
        <f>'PR-RAS'!E827</f>
        <v>86958.25</v>
      </c>
      <c r="E820" s="1">
        <v>0</v>
      </c>
      <c r="F820" s="1">
        <v>0</v>
      </c>
      <c r="G820" s="2">
        <f t="shared" si="18"/>
        <v>156091.30991999997</v>
      </c>
      <c r="H820" s="2">
        <f t="shared" si="19"/>
        <v>0.43000000000029104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19667.09</v>
      </c>
      <c r="D821" s="1">
        <f>'PR-RAS'!E828</f>
        <v>20639.88</v>
      </c>
      <c r="E821" s="1">
        <v>0</v>
      </c>
      <c r="F821" s="1">
        <v>0</v>
      </c>
      <c r="G821" s="2">
        <f t="shared" si="18"/>
        <v>49976.417000000001</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2009520.1400000001</v>
      </c>
      <c r="D984" s="6">
        <f>BILANCA!E6</f>
        <v>2031659.4100000001</v>
      </c>
      <c r="E984" s="6">
        <v>0</v>
      </c>
      <c r="F984" s="6">
        <v>0</v>
      </c>
      <c r="G984" s="7">
        <f t="shared" ref="G984:G1241" si="22">B984/1000*C984+B984/500*D984</f>
        <v>6072.838960000001</v>
      </c>
      <c r="H984" s="7">
        <f t="shared" si="19"/>
        <v>0.55000000027939677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1894788.77</v>
      </c>
      <c r="D985" s="1">
        <f>BILANCA!E7</f>
        <v>1894562.57</v>
      </c>
      <c r="E985" s="1">
        <v>0</v>
      </c>
      <c r="F985" s="1">
        <v>0</v>
      </c>
      <c r="G985" s="2">
        <f t="shared" si="22"/>
        <v>11367.82782</v>
      </c>
      <c r="H985" s="2">
        <f t="shared" si="19"/>
        <v>0.65999999991618097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1866137.24</v>
      </c>
      <c r="D990" s="1">
        <f>BILANCA!E12</f>
        <v>1865911.04</v>
      </c>
      <c r="E990" s="1">
        <v>0</v>
      </c>
      <c r="F990" s="1">
        <v>0</v>
      </c>
      <c r="G990" s="2">
        <f t="shared" si="22"/>
        <v>39185.715240000005</v>
      </c>
      <c r="H990" s="2">
        <f t="shared" si="19"/>
        <v>0.28000000002793968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1847415.35</v>
      </c>
      <c r="D991" s="1">
        <f>BILANCA!E13</f>
        <v>1820956.59</v>
      </c>
      <c r="E991" s="1">
        <v>0</v>
      </c>
      <c r="F991" s="1">
        <v>0</v>
      </c>
      <c r="G991" s="2">
        <f t="shared" si="22"/>
        <v>43914.628240000005</v>
      </c>
      <c r="H991" s="2">
        <f t="shared" si="19"/>
        <v>0.76000000000931323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2116701.1</v>
      </c>
      <c r="D993" s="1">
        <f>BILANCA!E15</f>
        <v>2116701.1</v>
      </c>
      <c r="E993" s="1">
        <v>0</v>
      </c>
      <c r="F993" s="1">
        <v>0</v>
      </c>
      <c r="G993" s="2">
        <f t="shared" si="22"/>
        <v>63501.03300000001</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269285.75</v>
      </c>
      <c r="D996" s="1">
        <f>BILANCA!E18</f>
        <v>295744.51</v>
      </c>
      <c r="E996" s="1">
        <v>0</v>
      </c>
      <c r="F996" s="1">
        <v>0</v>
      </c>
      <c r="G996" s="2">
        <f t="shared" si="22"/>
        <v>11190.07201</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18199.489999999991</v>
      </c>
      <c r="D997" s="1">
        <f>BILANCA!E19</f>
        <v>44432.049999999988</v>
      </c>
      <c r="E997" s="1">
        <v>0</v>
      </c>
      <c r="F997" s="1">
        <v>0</v>
      </c>
      <c r="G997" s="2">
        <f t="shared" si="22"/>
        <v>1498.8902599999994</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62033.42</v>
      </c>
      <c r="D998" s="1">
        <f>BILANCA!E20</f>
        <v>127383.8</v>
      </c>
      <c r="E998" s="1">
        <v>0</v>
      </c>
      <c r="F998" s="1">
        <v>0</v>
      </c>
      <c r="G998" s="2">
        <f t="shared" si="22"/>
        <v>4752.0153</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1950</v>
      </c>
      <c r="E999" s="1">
        <v>0</v>
      </c>
      <c r="F999" s="1">
        <v>0</v>
      </c>
      <c r="G999" s="2">
        <f t="shared" si="22"/>
        <v>62.4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4598.84</v>
      </c>
      <c r="E1000" s="1">
        <v>0</v>
      </c>
      <c r="F1000" s="1">
        <v>0</v>
      </c>
      <c r="G1000" s="2">
        <f t="shared" si="22"/>
        <v>156.36056000000002</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12087.61</v>
      </c>
      <c r="D1003" s="1">
        <f>BILANCA!E25</f>
        <v>12087.61</v>
      </c>
      <c r="E1003" s="1">
        <v>0</v>
      </c>
      <c r="F1003" s="1">
        <v>0</v>
      </c>
      <c r="G1003" s="2">
        <f t="shared" si="22"/>
        <v>725.25660000000005</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115789.47</v>
      </c>
      <c r="D1004" s="1">
        <f>BILANCA!E26</f>
        <v>109572.31</v>
      </c>
      <c r="E1004" s="1">
        <v>0</v>
      </c>
      <c r="F1004" s="1">
        <v>0</v>
      </c>
      <c r="G1004" s="2">
        <f t="shared" si="22"/>
        <v>7033.61589</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171711.01</v>
      </c>
      <c r="D1006" s="1">
        <f>BILANCA!E28</f>
        <v>211160.51</v>
      </c>
      <c r="E1006" s="1">
        <v>0</v>
      </c>
      <c r="F1006" s="1">
        <v>0</v>
      </c>
      <c r="G1006" s="2">
        <f t="shared" si="22"/>
        <v>13662.736690000002</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70516.7</v>
      </c>
      <c r="D1014" s="1">
        <f>BILANCA!E36</f>
        <v>82500.97</v>
      </c>
      <c r="E1014" s="1">
        <v>0</v>
      </c>
      <c r="F1014" s="1">
        <v>0</v>
      </c>
      <c r="G1014" s="2">
        <f t="shared" si="22"/>
        <v>7301.0778399999999</v>
      </c>
      <c r="H1014" s="2">
        <f t="shared" si="19"/>
        <v>0.33000000000174623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70516.7</v>
      </c>
      <c r="D1018" s="1">
        <f>BILANCA!E40</f>
        <v>82500.97</v>
      </c>
      <c r="E1018" s="1">
        <v>0</v>
      </c>
      <c r="F1018" s="1">
        <v>0</v>
      </c>
      <c r="G1018" s="2">
        <f t="shared" si="22"/>
        <v>8243.1524000000009</v>
      </c>
      <c r="H1018" s="2">
        <f t="shared" si="19"/>
        <v>0.33000000000174623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522.4</v>
      </c>
      <c r="D1023" s="1">
        <f>BILANCA!E45</f>
        <v>522.4</v>
      </c>
      <c r="E1023" s="1">
        <v>0</v>
      </c>
      <c r="F1023" s="1">
        <v>0</v>
      </c>
      <c r="G1023" s="2">
        <f t="shared" si="22"/>
        <v>62.688000000000002</v>
      </c>
      <c r="H1023" s="2">
        <f t="shared" si="19"/>
        <v>0.79999999999995453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522.4</v>
      </c>
      <c r="D1025" s="1">
        <f>BILANCA!E47</f>
        <v>522.4</v>
      </c>
      <c r="E1025" s="1">
        <v>0</v>
      </c>
      <c r="F1025" s="1">
        <v>0</v>
      </c>
      <c r="G1025" s="2">
        <f t="shared" si="22"/>
        <v>65.822400000000002</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167792.69</v>
      </c>
      <c r="D1032" s="1">
        <f>BILANCA!E54</f>
        <v>176311.38</v>
      </c>
      <c r="E1032" s="1">
        <v>0</v>
      </c>
      <c r="F1032" s="1">
        <v>0</v>
      </c>
      <c r="G1032" s="2">
        <f t="shared" si="22"/>
        <v>25500.357049999999</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167792.69</v>
      </c>
      <c r="D1033" s="1">
        <f>BILANCA!E55</f>
        <v>176311.38</v>
      </c>
      <c r="E1033" s="1">
        <v>0</v>
      </c>
      <c r="F1033" s="1">
        <v>0</v>
      </c>
      <c r="G1033" s="2">
        <f t="shared" si="22"/>
        <v>26020.772500000003</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28651.53</v>
      </c>
      <c r="D1034" s="1">
        <f>BILANCA!E56</f>
        <v>28651.53</v>
      </c>
      <c r="E1034" s="1">
        <v>0</v>
      </c>
      <c r="F1034" s="1">
        <v>0</v>
      </c>
      <c r="G1034" s="2">
        <f t="shared" si="22"/>
        <v>4383.6840899999988</v>
      </c>
      <c r="H1034" s="2">
        <f t="shared" si="19"/>
        <v>0.94000000000232831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28651.53</v>
      </c>
      <c r="D1035" s="1">
        <f>BILANCA!E57</f>
        <v>28651.53</v>
      </c>
      <c r="E1035" s="1">
        <v>0</v>
      </c>
      <c r="F1035" s="1">
        <v>0</v>
      </c>
      <c r="G1035" s="2">
        <f t="shared" si="22"/>
        <v>4469.63868</v>
      </c>
      <c r="H1035" s="2">
        <f t="shared" si="19"/>
        <v>0.94000000000232831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114731.37</v>
      </c>
      <c r="D1046" s="1">
        <f>BILANCA!E68</f>
        <v>137096.84</v>
      </c>
      <c r="E1046" s="1">
        <v>0</v>
      </c>
      <c r="F1046" s="1">
        <v>0</v>
      </c>
      <c r="G1046" s="2">
        <f t="shared" si="22"/>
        <v>24502.278149999998</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20752.439999999999</v>
      </c>
      <c r="D1047" s="1">
        <f>BILANCA!E69</f>
        <v>7338.5</v>
      </c>
      <c r="E1047" s="1">
        <v>0</v>
      </c>
      <c r="F1047" s="1">
        <v>0</v>
      </c>
      <c r="G1047" s="2">
        <f t="shared" si="22"/>
        <v>2267.48416</v>
      </c>
      <c r="H1047" s="2">
        <f t="shared" si="19"/>
        <v>0.93999999999869033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20752.439999999999</v>
      </c>
      <c r="D1048" s="1">
        <f>BILANCA!E70</f>
        <v>7338.5</v>
      </c>
      <c r="E1048" s="1">
        <v>0</v>
      </c>
      <c r="F1048" s="1">
        <v>0</v>
      </c>
      <c r="G1048" s="2">
        <f t="shared" si="22"/>
        <v>2302.9135999999999</v>
      </c>
      <c r="H1048" s="2">
        <f t="shared" si="19"/>
        <v>0.93999999999869033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20752.439999999999</v>
      </c>
      <c r="D1050" s="1">
        <f>BILANCA!E72</f>
        <v>7338.5</v>
      </c>
      <c r="E1050" s="1">
        <v>0</v>
      </c>
      <c r="F1050" s="1">
        <v>0</v>
      </c>
      <c r="G1050" s="2">
        <f t="shared" si="22"/>
        <v>2373.7724800000001</v>
      </c>
      <c r="H1050" s="2">
        <f t="shared" si="19"/>
        <v>0.93999999999869033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1686.75</v>
      </c>
      <c r="D1056" s="1">
        <f>BILANCA!E78</f>
        <v>10118.42</v>
      </c>
      <c r="E1056" s="1">
        <v>0</v>
      </c>
      <c r="F1056" s="1">
        <v>0</v>
      </c>
      <c r="G1056" s="2">
        <f t="shared" si="22"/>
        <v>1600.4220699999998</v>
      </c>
      <c r="H1056" s="2">
        <f t="shared" si="19"/>
        <v>0.67000000000007276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14.41</v>
      </c>
      <c r="D1061" s="1">
        <f>BILANCA!E83</f>
        <v>575.08000000000004</v>
      </c>
      <c r="E1061" s="1">
        <v>0</v>
      </c>
      <c r="F1061" s="1">
        <v>0</v>
      </c>
      <c r="G1061" s="2">
        <f t="shared" si="22"/>
        <v>90.836460000000002</v>
      </c>
      <c r="H1061" s="2">
        <f t="shared" si="19"/>
        <v>0.49000000000004107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432.68</v>
      </c>
      <c r="E1062" s="1">
        <v>0</v>
      </c>
      <c r="F1062" s="1">
        <v>0</v>
      </c>
      <c r="G1062" s="2">
        <f t="shared" si="22"/>
        <v>68.363439999999997</v>
      </c>
      <c r="H1062" s="2">
        <f t="shared" si="19"/>
        <v>0.31999999999999318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1672.34</v>
      </c>
      <c r="D1064" s="1">
        <f>BILANCA!E86</f>
        <v>9110.66</v>
      </c>
      <c r="E1064" s="1">
        <v>0</v>
      </c>
      <c r="F1064" s="1">
        <v>0</v>
      </c>
      <c r="G1064" s="2">
        <f t="shared" si="22"/>
        <v>1611.3864600000002</v>
      </c>
      <c r="H1064" s="2">
        <f t="shared" si="19"/>
        <v>0.68000000000006366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6103.19</v>
      </c>
      <c r="D1124" s="1">
        <f>BILANCA!E146</f>
        <v>4315.42</v>
      </c>
      <c r="E1124" s="1">
        <v>0</v>
      </c>
      <c r="F1124" s="1">
        <v>0</v>
      </c>
      <c r="G1124" s="2">
        <f t="shared" si="22"/>
        <v>2077.4982299999997</v>
      </c>
      <c r="H1124" s="2">
        <f t="shared" si="23"/>
        <v>0.60999999999967258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2.63</v>
      </c>
      <c r="D1125" s="1">
        <f>BILANCA!E147</f>
        <v>0</v>
      </c>
      <c r="E1125" s="1">
        <v>0</v>
      </c>
      <c r="F1125" s="1">
        <v>0</v>
      </c>
      <c r="G1125" s="2">
        <f t="shared" si="22"/>
        <v>0.37345999999999996</v>
      </c>
      <c r="H1125" s="2">
        <f t="shared" si="23"/>
        <v>0.37000000000000011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5.46</v>
      </c>
      <c r="D1126" s="1">
        <f>BILANCA!E148</f>
        <v>0</v>
      </c>
      <c r="E1126" s="1">
        <v>0</v>
      </c>
      <c r="F1126" s="1">
        <v>0</v>
      </c>
      <c r="G1126" s="2">
        <f t="shared" si="22"/>
        <v>0.78077999999999992</v>
      </c>
      <c r="H1126" s="2">
        <f t="shared" si="23"/>
        <v>0.45999999999999996</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6798.4</v>
      </c>
      <c r="D1137" s="1">
        <f>BILANCA!E159</f>
        <v>5818.7</v>
      </c>
      <c r="E1137" s="1">
        <v>0</v>
      </c>
      <c r="F1137" s="1">
        <v>0</v>
      </c>
      <c r="G1137" s="2">
        <f t="shared" si="22"/>
        <v>2839.1131999999998</v>
      </c>
      <c r="H1137" s="2">
        <f t="shared" si="23"/>
        <v>0.6999999999998181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630.5</v>
      </c>
      <c r="D1138" s="1">
        <f>BILANCA!E160</f>
        <v>817.12</v>
      </c>
      <c r="E1138" s="1">
        <v>0</v>
      </c>
      <c r="F1138" s="1">
        <v>0</v>
      </c>
      <c r="G1138" s="2">
        <f t="shared" si="22"/>
        <v>351.03469999999999</v>
      </c>
      <c r="H1138" s="2">
        <f t="shared" si="23"/>
        <v>0.62000000000000455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1333.8</v>
      </c>
      <c r="D1141" s="1">
        <f>BILANCA!E163</f>
        <v>2320.4</v>
      </c>
      <c r="E1141" s="1">
        <v>0</v>
      </c>
      <c r="F1141" s="1">
        <v>0</v>
      </c>
      <c r="G1141" s="2">
        <f t="shared" si="22"/>
        <v>943.98680000000002</v>
      </c>
      <c r="H1141" s="2">
        <f t="shared" si="23"/>
        <v>0.60000000000013642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86188.99</v>
      </c>
      <c r="D1148" s="1">
        <f>BILANCA!E170</f>
        <v>115324.5</v>
      </c>
      <c r="E1148" s="1">
        <v>0</v>
      </c>
      <c r="F1148" s="1">
        <v>0</v>
      </c>
      <c r="G1148" s="2">
        <f t="shared" si="22"/>
        <v>52278.268349999998</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86188.99</v>
      </c>
      <c r="D1151" s="1">
        <f>BILANCA!E173</f>
        <v>115324.5</v>
      </c>
      <c r="E1151" s="1">
        <v>0</v>
      </c>
      <c r="F1151" s="1">
        <v>0</v>
      </c>
      <c r="G1151" s="2">
        <f t="shared" si="22"/>
        <v>53228.782319999998</v>
      </c>
      <c r="H1151" s="2">
        <f t="shared" si="23"/>
        <v>0.50999999999476131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2009520.1400000001</v>
      </c>
      <c r="D1152" s="1">
        <f>BILANCA!E175</f>
        <v>2031659.4100000001</v>
      </c>
      <c r="E1152" s="1">
        <v>0</v>
      </c>
      <c r="F1152" s="1">
        <v>0</v>
      </c>
      <c r="G1152" s="2">
        <f t="shared" si="22"/>
        <v>1026309.7842400002</v>
      </c>
      <c r="H1152" s="2">
        <f t="shared" si="23"/>
        <v>0.55000000027939677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103097.21</v>
      </c>
      <c r="D1153" s="1">
        <f>BILANCA!E176</f>
        <v>120260.56</v>
      </c>
      <c r="E1153" s="1">
        <v>0</v>
      </c>
      <c r="F1153" s="1">
        <v>0</v>
      </c>
      <c r="G1153" s="2">
        <f t="shared" si="22"/>
        <v>58415.116099999999</v>
      </c>
      <c r="H1153" s="2">
        <f t="shared" si="23"/>
        <v>0.65000000000873115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99100.930000000008</v>
      </c>
      <c r="D1154" s="1">
        <f>BILANCA!E177</f>
        <v>120260.56</v>
      </c>
      <c r="E1154" s="1">
        <v>0</v>
      </c>
      <c r="F1154" s="1">
        <v>0</v>
      </c>
      <c r="G1154" s="2">
        <f t="shared" si="22"/>
        <v>58075.370550000007</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79764.33</v>
      </c>
      <c r="D1155" s="1">
        <f>BILANCA!E178</f>
        <v>98476.88</v>
      </c>
      <c r="E1155" s="1">
        <v>0</v>
      </c>
      <c r="F1155" s="1">
        <v>0</v>
      </c>
      <c r="G1155" s="2">
        <f t="shared" si="22"/>
        <v>47595.511480000001</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8910.0499999999993</v>
      </c>
      <c r="D1156" s="1">
        <f>BILANCA!E179</f>
        <v>11441.82</v>
      </c>
      <c r="E1156" s="1">
        <v>0</v>
      </c>
      <c r="F1156" s="1">
        <v>0</v>
      </c>
      <c r="G1156" s="2">
        <f t="shared" si="22"/>
        <v>5500.3083699999997</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88.89</v>
      </c>
      <c r="D1157" s="1">
        <f>BILANCA!E180</f>
        <v>61.29</v>
      </c>
      <c r="E1157" s="1">
        <v>0</v>
      </c>
      <c r="F1157" s="1">
        <v>0</v>
      </c>
      <c r="G1157" s="2">
        <f t="shared" si="22"/>
        <v>36.795779999999993</v>
      </c>
      <c r="H1157" s="2">
        <f t="shared" si="23"/>
        <v>0.39999999999999858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88.89</v>
      </c>
      <c r="D1160" s="1">
        <f>BILANCA!E183</f>
        <v>61.29</v>
      </c>
      <c r="E1160" s="1">
        <v>0</v>
      </c>
      <c r="F1160" s="1">
        <v>0</v>
      </c>
      <c r="G1160" s="2">
        <f t="shared" si="22"/>
        <v>37.430189999999996</v>
      </c>
      <c r="H1160" s="2">
        <f t="shared" si="23"/>
        <v>0.39999999999999858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1169.9100000000001</v>
      </c>
      <c r="E1163" s="1">
        <v>0</v>
      </c>
      <c r="F1163" s="1">
        <v>0</v>
      </c>
      <c r="G1163" s="2">
        <f t="shared" si="22"/>
        <v>421.16759999999999</v>
      </c>
      <c r="H1163" s="2">
        <f t="shared" si="23"/>
        <v>8.9999999999918145E-2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10337.66</v>
      </c>
      <c r="D1165" s="1">
        <f>BILANCA!E188</f>
        <v>9110.66</v>
      </c>
      <c r="E1165" s="1">
        <v>0</v>
      </c>
      <c r="F1165" s="1">
        <v>0</v>
      </c>
      <c r="G1165" s="2">
        <f t="shared" si="22"/>
        <v>5197.7343600000004</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3996.28</v>
      </c>
      <c r="D1166" s="1">
        <f>BILANCA!E189</f>
        <v>0</v>
      </c>
      <c r="E1166" s="1">
        <v>0</v>
      </c>
      <c r="F1166" s="1">
        <v>0</v>
      </c>
      <c r="G1166" s="2">
        <f t="shared" si="22"/>
        <v>731.31924000000004</v>
      </c>
      <c r="H1166" s="2">
        <f t="shared" si="23"/>
        <v>0.28000000000020009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1906422.9300000002</v>
      </c>
      <c r="D1214" s="1">
        <f>BILANCA!E237</f>
        <v>1911398.85</v>
      </c>
      <c r="E1214" s="1">
        <v>0</v>
      </c>
      <c r="F1214" s="1">
        <v>0</v>
      </c>
      <c r="G1214" s="2">
        <f t="shared" si="22"/>
        <v>1323449.9655300002</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1894788.79</v>
      </c>
      <c r="D1215" s="1">
        <f>BILANCA!E238</f>
        <v>1894562.59</v>
      </c>
      <c r="E1215" s="1">
        <v>0</v>
      </c>
      <c r="F1215" s="1">
        <v>0</v>
      </c>
      <c r="G1215" s="2">
        <f t="shared" si="22"/>
        <v>1318668.04104</v>
      </c>
      <c r="H1215" s="2">
        <f t="shared" si="23"/>
        <v>0.61999999987892807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1894788.79</v>
      </c>
      <c r="D1216" s="1">
        <f>BILANCA!E239</f>
        <v>1894562.59</v>
      </c>
      <c r="E1216" s="1">
        <v>0</v>
      </c>
      <c r="F1216" s="1">
        <v>0</v>
      </c>
      <c r="G1216" s="2">
        <f t="shared" si="22"/>
        <v>1324351.9550100002</v>
      </c>
      <c r="H1216" s="2">
        <f t="shared" si="23"/>
        <v>0.61999999987892807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1894788.79</v>
      </c>
      <c r="D1217" s="1">
        <f>BILANCA!E240</f>
        <v>1894562.59</v>
      </c>
      <c r="E1217" s="1">
        <v>0</v>
      </c>
      <c r="F1217" s="1">
        <v>0</v>
      </c>
      <c r="G1217" s="2">
        <f t="shared" si="22"/>
        <v>1330035.8689800003</v>
      </c>
      <c r="H1217" s="2">
        <f t="shared" si="23"/>
        <v>0.61999999987892807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5539.04</v>
      </c>
      <c r="D1222" s="1">
        <f>BILANCA!E245</f>
        <v>12520.84</v>
      </c>
      <c r="E1222" s="1">
        <v>0</v>
      </c>
      <c r="F1222" s="1">
        <v>0</v>
      </c>
      <c r="G1222" s="2">
        <f t="shared" si="22"/>
        <v>7308.7920799999993</v>
      </c>
      <c r="H1222" s="2">
        <f t="shared" si="23"/>
        <v>0.1999999999998181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5539.04</v>
      </c>
      <c r="D1223" s="1">
        <f>BILANCA!E246</f>
        <v>12520.84</v>
      </c>
      <c r="E1223" s="1">
        <v>0</v>
      </c>
      <c r="F1223" s="1">
        <v>0</v>
      </c>
      <c r="G1223" s="2">
        <f t="shared" si="22"/>
        <v>7339.3728000000001</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5539.04</v>
      </c>
      <c r="D1224" s="1">
        <f>BILANCA!E247</f>
        <v>12520.84</v>
      </c>
      <c r="E1224" s="1">
        <v>0</v>
      </c>
      <c r="F1224" s="1">
        <v>0</v>
      </c>
      <c r="G1224" s="2">
        <f t="shared" si="22"/>
        <v>7369.9535199999991</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6095.1</v>
      </c>
      <c r="D1232" s="1">
        <f>BILANCA!E255</f>
        <v>4315.42</v>
      </c>
      <c r="E1232" s="1">
        <v>0</v>
      </c>
      <c r="F1232" s="1">
        <v>0</v>
      </c>
      <c r="G1232" s="2">
        <f t="shared" si="22"/>
        <v>3666.7590600000003</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50543.55</v>
      </c>
      <c r="D1236" s="1">
        <f>BILANCA!E259</f>
        <v>25124.1</v>
      </c>
      <c r="E1236" s="1">
        <v>0</v>
      </c>
      <c r="F1236" s="1">
        <v>0</v>
      </c>
      <c r="G1236" s="2">
        <f t="shared" si="22"/>
        <v>25500.312750000001</v>
      </c>
      <c r="H1236" s="2">
        <f t="shared" si="23"/>
        <v>0.54999999999563443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50543.55</v>
      </c>
      <c r="D1237" s="1">
        <f>BILANCA!E260</f>
        <v>25124.1</v>
      </c>
      <c r="E1237" s="1">
        <v>0</v>
      </c>
      <c r="F1237" s="1">
        <v>0</v>
      </c>
      <c r="G1237" s="2">
        <f t="shared" si="22"/>
        <v>25601.104500000001</v>
      </c>
      <c r="H1237" s="2">
        <f t="shared" si="23"/>
        <v>0.54999999999563443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7436.99</v>
      </c>
      <c r="D1240" s="1">
        <f>BILANCA!E264</f>
        <v>6635.82</v>
      </c>
      <c r="E1240" s="1">
        <v>0</v>
      </c>
      <c r="F1240" s="1">
        <v>0</v>
      </c>
      <c r="G1240" s="2">
        <f t="shared" si="22"/>
        <v>5322.1179099999999</v>
      </c>
      <c r="H1240" s="2">
        <f t="shared" si="23"/>
        <v>0.19000000000050932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1637.63</v>
      </c>
      <c r="D1244" s="1">
        <f>BILANCA!E268</f>
        <v>9110.66</v>
      </c>
      <c r="E1244" s="1">
        <v>0</v>
      </c>
      <c r="F1244" s="1">
        <v>0</v>
      </c>
      <c r="G1244" s="2">
        <f t="shared" si="24"/>
        <v>5183.18595</v>
      </c>
      <c r="H1244" s="2">
        <f t="shared" si="23"/>
        <v>0.71000000000003638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34.71</v>
      </c>
      <c r="D1245" s="1">
        <f>BILANCA!E269</f>
        <v>0</v>
      </c>
      <c r="E1245" s="1">
        <v>0</v>
      </c>
      <c r="F1245" s="1">
        <v>0</v>
      </c>
      <c r="G1245" s="2">
        <f t="shared" si="24"/>
        <v>9.0940200000000004</v>
      </c>
      <c r="H1245" s="2">
        <f t="shared" si="23"/>
        <v>0.28999999999999915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99100.93</v>
      </c>
      <c r="D1264" s="1">
        <f>BILANCA!E288</f>
        <v>120260.56</v>
      </c>
      <c r="E1264" s="1">
        <v>0</v>
      </c>
      <c r="F1264" s="1">
        <v>0</v>
      </c>
      <c r="G1264" s="2">
        <f t="shared" si="24"/>
        <v>95433.796050000004</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3996.28</v>
      </c>
      <c r="D1266" s="1">
        <f>BILANCA!E290</f>
        <v>0</v>
      </c>
      <c r="E1266" s="1">
        <v>0</v>
      </c>
      <c r="F1266" s="1">
        <v>0</v>
      </c>
      <c r="G1266" s="2">
        <f t="shared" si="24"/>
        <v>1130.94724</v>
      </c>
      <c r="H1266" s="2">
        <f t="shared" si="23"/>
        <v>0.28000000000020009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8700.0300000000007</v>
      </c>
      <c r="D1277" s="1">
        <f>BILANCA!E301</f>
        <v>0</v>
      </c>
      <c r="E1277" s="1">
        <v>0</v>
      </c>
      <c r="F1277" s="1">
        <v>0</v>
      </c>
      <c r="G1277" s="2">
        <f t="shared" si="24"/>
        <v>2557.8088200000002</v>
      </c>
      <c r="H1277" s="2">
        <f t="shared" si="23"/>
        <v>3.0000000000654836E-2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1637.63</v>
      </c>
      <c r="D1278" s="1">
        <f>BILANCA!E302</f>
        <v>9110.66</v>
      </c>
      <c r="E1278" s="1">
        <v>0</v>
      </c>
      <c r="F1278" s="1">
        <v>0</v>
      </c>
      <c r="G1278" s="2">
        <f t="shared" si="24"/>
        <v>5858.3902499999995</v>
      </c>
      <c r="H1278" s="2">
        <f t="shared" si="23"/>
        <v>0.71000000000003638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1261327.8999999999</v>
      </c>
      <c r="D1408" s="1">
        <f>'RAS-funkcijski'!E114</f>
        <v>1457697.59</v>
      </c>
      <c r="E1408" s="1">
        <v>0</v>
      </c>
      <c r="F1408" s="1">
        <v>0</v>
      </c>
      <c r="G1408" s="2">
        <f t="shared" si="24"/>
        <v>459439.53879999998</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1261327.8999999999</v>
      </c>
      <c r="D1409" s="1">
        <f>'RAS-funkcijski'!E115</f>
        <v>1370739.34</v>
      </c>
      <c r="E1409" s="1">
        <v>0</v>
      </c>
      <c r="F1409" s="1">
        <v>0</v>
      </c>
      <c r="G1409" s="2">
        <f t="shared" si="24"/>
        <v>444311.53038000001</v>
      </c>
      <c r="H1409" s="2">
        <f t="shared" si="27"/>
        <v>0.44000000017695129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1261327.8999999999</v>
      </c>
      <c r="D1411" s="1">
        <f>'RAS-funkcijski'!E117</f>
        <v>1370739.34</v>
      </c>
      <c r="E1411" s="1">
        <v>0</v>
      </c>
      <c r="F1411" s="1">
        <v>0</v>
      </c>
      <c r="G1411" s="2">
        <f t="shared" si="24"/>
        <v>452317.14354000002</v>
      </c>
      <c r="H1411" s="2">
        <f t="shared" si="27"/>
        <v>0.44000000017695129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86958.25</v>
      </c>
      <c r="E1420" s="1">
        <v>0</v>
      </c>
      <c r="F1420" s="1">
        <v>0</v>
      </c>
      <c r="G1420" s="2">
        <f t="shared" si="24"/>
        <v>21217.812999999998</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1261327.8999999999</v>
      </c>
      <c r="D1435" s="13">
        <f>'RAS-funkcijski'!E141</f>
        <v>1457697.59</v>
      </c>
      <c r="E1435" s="13">
        <v>0</v>
      </c>
      <c r="F1435" s="13">
        <v>0</v>
      </c>
      <c r="G1435" s="14">
        <f t="shared" si="24"/>
        <v>572211.06196000008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30041.11</v>
      </c>
      <c r="D1436" s="6">
        <f>'P-VRIO'!E5</f>
        <v>0</v>
      </c>
      <c r="E1436" s="6">
        <v>0</v>
      </c>
      <c r="F1436" s="6">
        <v>0</v>
      </c>
      <c r="G1436" s="7">
        <f t="shared" si="24"/>
        <v>30.04111</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30041.11</v>
      </c>
      <c r="D1453" s="1">
        <f>'P-VRIO'!E22</f>
        <v>0</v>
      </c>
      <c r="E1453" s="1">
        <v>0</v>
      </c>
      <c r="F1453" s="1">
        <v>0</v>
      </c>
      <c r="G1453" s="2">
        <f t="shared" si="24"/>
        <v>540.73997999999995</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30041.11</v>
      </c>
      <c r="D1454" s="1">
        <f>'P-VRIO'!E23</f>
        <v>0</v>
      </c>
      <c r="E1454" s="1">
        <v>0</v>
      </c>
      <c r="F1454" s="1">
        <v>0</v>
      </c>
      <c r="G1454" s="2">
        <f t="shared" si="24"/>
        <v>570.78108999999995</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29293.38</v>
      </c>
      <c r="D1456" s="1">
        <f>'P-VRIO'!E25</f>
        <v>0</v>
      </c>
      <c r="E1456" s="1">
        <v>0</v>
      </c>
      <c r="F1456" s="1">
        <v>0</v>
      </c>
      <c r="G1456" s="2">
        <f t="shared" si="24"/>
        <v>615.16098000000011</v>
      </c>
      <c r="H1456" s="2">
        <f t="shared" si="27"/>
        <v>0.38000000000101863</v>
      </c>
      <c r="I1456" s="10">
        <f t="shared" si="30"/>
        <v>233.76117240062666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747.73</v>
      </c>
      <c r="D1458" s="1">
        <f>'P-VRIO'!E27</f>
        <v>0</v>
      </c>
      <c r="E1458" s="1">
        <v>0</v>
      </c>
      <c r="F1458" s="1">
        <v>0</v>
      </c>
      <c r="G1458" s="2">
        <f t="shared" si="24"/>
        <v>17.197790000000001</v>
      </c>
      <c r="H1458" s="2">
        <f t="shared" si="27"/>
        <v>0.26999999999998181</v>
      </c>
      <c r="I1458" s="10">
        <f t="shared" si="30"/>
        <v>4.6434032999996875</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103097.21</v>
      </c>
      <c r="D1480" s="6"/>
      <c r="E1480" s="6">
        <v>0</v>
      </c>
      <c r="F1480" s="6">
        <v>0</v>
      </c>
      <c r="G1480" s="7">
        <f t="shared" ref="G1480:G1580" si="34">B1480/1000*C1480</f>
        <v>103.09721</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1461046.6700000002</v>
      </c>
      <c r="D1481" s="1">
        <v>0</v>
      </c>
      <c r="E1481" s="1">
        <v>0</v>
      </c>
      <c r="F1481" s="1">
        <v>0</v>
      </c>
      <c r="G1481" s="2">
        <f t="shared" si="34"/>
        <v>2922.0933400000004</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1441003.6800000002</v>
      </c>
      <c r="D1483" s="1">
        <v>0</v>
      </c>
      <c r="E1483" s="1">
        <v>0</v>
      </c>
      <c r="F1483" s="1">
        <v>0</v>
      </c>
      <c r="G1483" s="2">
        <f t="shared" si="34"/>
        <v>5764.014720000001</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1173273.3899999999</v>
      </c>
      <c r="D1484" s="1">
        <v>0</v>
      </c>
      <c r="E1484" s="1">
        <v>0</v>
      </c>
      <c r="F1484" s="1">
        <v>0</v>
      </c>
      <c r="G1484" s="2">
        <f t="shared" si="34"/>
        <v>5866.3669499999996</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147153.26999999999</v>
      </c>
      <c r="D1485" s="1">
        <v>0</v>
      </c>
      <c r="E1485" s="1">
        <v>0</v>
      </c>
      <c r="F1485" s="1">
        <v>0</v>
      </c>
      <c r="G1485" s="2">
        <f t="shared" si="34"/>
        <v>882.91962000000001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615.86</v>
      </c>
      <c r="D1486" s="1">
        <v>0</v>
      </c>
      <c r="E1486" s="1">
        <v>0</v>
      </c>
      <c r="F1486" s="1">
        <v>0</v>
      </c>
      <c r="G1486" s="2">
        <f t="shared" si="34"/>
        <v>4.3110200000000001</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108164.34</v>
      </c>
      <c r="D1489" s="1">
        <v>0</v>
      </c>
      <c r="E1489" s="1">
        <v>0</v>
      </c>
      <c r="F1489" s="1">
        <v>0</v>
      </c>
      <c r="G1489" s="2">
        <f t="shared" si="34"/>
        <v>1081.6433999999999</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11796.82</v>
      </c>
      <c r="D1491" s="1">
        <v>0</v>
      </c>
      <c r="E1491" s="1">
        <v>0</v>
      </c>
      <c r="F1491" s="1">
        <v>0</v>
      </c>
      <c r="G1491" s="2">
        <f t="shared" si="34"/>
        <v>141.56183999999999</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20042.990000000002</v>
      </c>
      <c r="D1492" s="1">
        <v>0</v>
      </c>
      <c r="E1492" s="1">
        <v>0</v>
      </c>
      <c r="F1492" s="1">
        <v>0</v>
      </c>
      <c r="G1492" s="2">
        <f t="shared" si="34"/>
        <v>260.55887000000001</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1443883.32</v>
      </c>
      <c r="D1499" s="1">
        <v>0</v>
      </c>
      <c r="E1499" s="1">
        <v>0</v>
      </c>
      <c r="F1499" s="1">
        <v>0</v>
      </c>
      <c r="G1499" s="2">
        <f t="shared" si="34"/>
        <v>28877.666400000002</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1419844.05</v>
      </c>
      <c r="D1501" s="1">
        <v>0</v>
      </c>
      <c r="E1501" s="1">
        <v>0</v>
      </c>
      <c r="F1501" s="1">
        <v>0</v>
      </c>
      <c r="G1501" s="2">
        <f t="shared" si="34"/>
        <v>31236.569100000001</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1154560.8400000001</v>
      </c>
      <c r="D1502" s="1">
        <v>0</v>
      </c>
      <c r="E1502" s="1">
        <v>0</v>
      </c>
      <c r="F1502" s="1">
        <v>0</v>
      </c>
      <c r="G1502" s="2">
        <f t="shared" si="34"/>
        <v>26554.89932</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144621.5</v>
      </c>
      <c r="D1503" s="1">
        <v>0</v>
      </c>
      <c r="E1503" s="1">
        <v>0</v>
      </c>
      <c r="F1503" s="1">
        <v>0</v>
      </c>
      <c r="G1503" s="2">
        <f t="shared" si="34"/>
        <v>3470.9160000000002</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643.46</v>
      </c>
      <c r="D1504" s="1">
        <v>0</v>
      </c>
      <c r="E1504" s="1">
        <v>0</v>
      </c>
      <c r="F1504" s="1">
        <v>0</v>
      </c>
      <c r="G1504" s="2">
        <f t="shared" si="34"/>
        <v>16.086500000000001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106994.43</v>
      </c>
      <c r="D1507" s="1">
        <v>0</v>
      </c>
      <c r="E1507" s="1">
        <v>0</v>
      </c>
      <c r="F1507" s="1">
        <v>0</v>
      </c>
      <c r="G1507" s="2">
        <f t="shared" si="34"/>
        <v>2995.8440399999999</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13023.82</v>
      </c>
      <c r="D1509" s="1">
        <v>0</v>
      </c>
      <c r="E1509" s="1">
        <v>0</v>
      </c>
      <c r="F1509" s="1">
        <v>0</v>
      </c>
      <c r="G1509" s="2">
        <f t="shared" si="34"/>
        <v>390.71459999999996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24039.27</v>
      </c>
      <c r="D1510" s="1">
        <v>0</v>
      </c>
      <c r="E1510" s="1">
        <v>0</v>
      </c>
      <c r="F1510" s="1">
        <v>0</v>
      </c>
      <c r="G1510" s="2">
        <f t="shared" si="34"/>
        <v>745.21736999999996</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120260.56000000006</v>
      </c>
      <c r="D1517" s="1">
        <v>0</v>
      </c>
      <c r="E1517" s="1">
        <v>0</v>
      </c>
      <c r="F1517" s="1">
        <v>0</v>
      </c>
      <c r="G1517" s="2">
        <f t="shared" si="34"/>
        <v>4569.9012800000019</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120260.56</v>
      </c>
      <c r="D1576" s="1">
        <v>0</v>
      </c>
      <c r="E1576" s="1">
        <v>0</v>
      </c>
      <c r="F1576" s="1">
        <v>0</v>
      </c>
      <c r="G1576" s="2">
        <f t="shared" si="34"/>
        <v>11665.27432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120260.56</v>
      </c>
      <c r="D1578" s="1">
        <v>0</v>
      </c>
      <c r="E1578" s="1">
        <v>0</v>
      </c>
      <c r="F1578" s="1">
        <v>0</v>
      </c>
      <c r="G1578" s="2">
        <f t="shared" si="34"/>
        <v>11905.79544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10071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1257976.23</v>
      </c>
      <c r="I16" s="170">
        <f>'PR-RAS'!E6</f>
        <v>1461469.3900000001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1220913.5299999998</v>
      </c>
      <c r="I17" s="170">
        <f>'PR-RAS'!E151</f>
        <v>1427845.3199999998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5539.0400000000736</v>
      </c>
      <c r="I18" s="170">
        <f>'PR-RAS'!E645</f>
        <v>12520.84000000028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1894788.77</v>
      </c>
      <c r="I20" s="173">
        <f>BILANCA!E7</f>
        <v>1894562.57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114731.37</v>
      </c>
      <c r="I21" s="175">
        <f>BILANCA!E68</f>
        <v>137096.84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103097.21</v>
      </c>
      <c r="I22" s="175">
        <f>BILANCA!E176</f>
        <v>120260.56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1906422.9300000002</v>
      </c>
      <c r="I23" s="177">
        <f>BILANCA!E237</f>
        <v>1911398.85</v>
      </c>
      <c r="J23" s="4"/>
      <c r="K23" s="4"/>
      <c r="L23" s="4"/>
      <c r="M23" s="4"/>
      <c r="N23" s="4"/>
      <c r="O23" s="4"/>
      <c r="P23" s="4"/>
      <c r="Q23" s="4"/>
      <c r="R23" s="4"/>
      <c r="S23" s="4"/>
      <c r="T23" s="4"/>
      <c r="U23" s="4"/>
      <c r="V23" s="4"/>
      <c r="W23" s="4"/>
      <c r="X23" s="4"/>
    </row>
    <row r="24" spans="1:24" ht="12.75" customHeight="1" x14ac:dyDescent="0.2">
      <c r="A24" s="327" t="s">
        <v>44</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1261327.8999999999</v>
      </c>
      <c r="I27" s="175">
        <f>'RAS-funkcijski'!E114</f>
        <v>1457697.59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1261327.8999999999</v>
      </c>
      <c r="I28" s="179">
        <f>'RAS-funkcijski'!E141</f>
        <v>1457697.59</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30041.11</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30041.11</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103097.21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45</v>
      </c>
      <c r="I34" s="175">
        <f>OBVEZE!D42</f>
        <v>120260.56000000006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45</v>
      </c>
      <c r="I36" s="179">
        <f>OBVEZE!D101</f>
        <v>120260.56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14" zoomScaleNormal="100" workbookViewId="0">
      <selection activeCell="E834" sqref="E8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1257976.23</v>
      </c>
      <c r="E6" s="51">
        <f>E7+E44+E50+E82+E106+E124+E133+E139</f>
        <v>1461469.3900000001</v>
      </c>
      <c r="F6" s="52">
        <f t="shared" ref="F6:F131" si="0">IF(D6&lt;&gt;0,IF(E6/D6&gt;=100,"&gt;&gt;100",E6/D6*100),"-")</f>
        <v>116.17623251911526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1041836.4</v>
      </c>
      <c r="E50" s="51">
        <f>E51+E54+E59+E62+E65+E68+E71+E74+E77</f>
        <v>1269675.76</v>
      </c>
      <c r="F50" s="52">
        <f t="shared" si="0"/>
        <v>121.86901513519781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1002807.39</v>
      </c>
      <c r="E68" s="51">
        <f t="shared" si="15"/>
        <v>1232580.28</v>
      </c>
      <c r="F68" s="52">
        <f t="shared" si="0"/>
        <v>122.91296337574855</v>
      </c>
    </row>
    <row r="69" spans="1:6" ht="12.75" customHeight="1" x14ac:dyDescent="0.2">
      <c r="A69" s="53" t="s">
        <v>183</v>
      </c>
      <c r="B69" s="85" t="s">
        <v>184</v>
      </c>
      <c r="C69" s="50" t="s">
        <v>183</v>
      </c>
      <c r="D69" s="242">
        <v>999680.99</v>
      </c>
      <c r="E69" s="242">
        <v>1228761.8</v>
      </c>
      <c r="F69" s="52">
        <f t="shared" si="0"/>
        <v>122.91539123895913</v>
      </c>
    </row>
    <row r="70" spans="1:6" ht="24" x14ac:dyDescent="0.2">
      <c r="A70" s="53" t="s">
        <v>185</v>
      </c>
      <c r="B70" s="85" t="s">
        <v>186</v>
      </c>
      <c r="C70" s="50" t="s">
        <v>185</v>
      </c>
      <c r="D70" s="242">
        <v>3126.4</v>
      </c>
      <c r="E70" s="242">
        <v>3818.48</v>
      </c>
      <c r="F70" s="52">
        <f t="shared" si="0"/>
        <v>122.13664278403276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10805.83</v>
      </c>
      <c r="E74" s="51">
        <f t="shared" si="17"/>
        <v>8698.2999999999993</v>
      </c>
      <c r="F74" s="52">
        <f t="shared" si="0"/>
        <v>80.49636168623789</v>
      </c>
    </row>
    <row r="75" spans="1:6" ht="12.75" customHeight="1" x14ac:dyDescent="0.2">
      <c r="A75" s="53" t="s">
        <v>195</v>
      </c>
      <c r="B75" s="85" t="s">
        <v>196</v>
      </c>
      <c r="C75" s="50" t="s">
        <v>195</v>
      </c>
      <c r="D75" s="242">
        <v>10805.83</v>
      </c>
      <c r="E75" s="242">
        <v>8698.2999999999993</v>
      </c>
      <c r="F75" s="52">
        <f t="shared" si="0"/>
        <v>80.49636168623789</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28223.18</v>
      </c>
      <c r="E77" s="51">
        <f t="shared" si="18"/>
        <v>28397.18</v>
      </c>
      <c r="F77" s="52">
        <f t="shared" si="0"/>
        <v>100.61651451041307</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28223.18</v>
      </c>
      <c r="E80" s="242">
        <v>28397.18</v>
      </c>
      <c r="F80" s="52">
        <f t="shared" si="0"/>
        <v>100.61651451041307</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56049.51</v>
      </c>
      <c r="E106" s="51">
        <f t="shared" si="23"/>
        <v>35987.56</v>
      </c>
      <c r="F106" s="52">
        <f t="shared" si="0"/>
        <v>64.206734367526124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56049.51</v>
      </c>
      <c r="E112" s="51">
        <f t="shared" si="25"/>
        <v>35987.56</v>
      </c>
      <c r="F112" s="52">
        <f t="shared" si="0"/>
        <v>64.206734367526124</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56049.51</v>
      </c>
      <c r="E117" s="242">
        <v>35987.56</v>
      </c>
      <c r="F117" s="52">
        <f t="shared" si="0"/>
        <v>64.206734367526124</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10360.74</v>
      </c>
      <c r="E124" s="51">
        <f t="shared" si="27"/>
        <v>11773.55</v>
      </c>
      <c r="F124" s="52">
        <f t="shared" si="0"/>
        <v>113.63618814872297</v>
      </c>
    </row>
    <row r="125" spans="1:6" ht="12.75" customHeight="1" x14ac:dyDescent="0.2">
      <c r="A125" s="53">
        <v>661</v>
      </c>
      <c r="B125" s="86" t="s">
        <v>295</v>
      </c>
      <c r="C125" s="50" t="s">
        <v>296</v>
      </c>
      <c r="D125" s="51">
        <f t="shared" ref="D125:E125" si="28">SUM(D126:D127)</f>
        <v>6166.7</v>
      </c>
      <c r="E125" s="51">
        <f t="shared" si="28"/>
        <v>3857.62</v>
      </c>
      <c r="F125" s="52">
        <f t="shared" si="0"/>
        <v>62.555661861287234</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6166.7</v>
      </c>
      <c r="E127" s="242">
        <v>3857.62</v>
      </c>
      <c r="F127" s="52">
        <f t="shared" si="0"/>
        <v>62.555661861287234</v>
      </c>
    </row>
    <row r="128" spans="1:6" ht="24" x14ac:dyDescent="0.2">
      <c r="A128" s="53">
        <v>663</v>
      </c>
      <c r="B128" s="231" t="s">
        <v>301</v>
      </c>
      <c r="C128" s="50" t="s">
        <v>302</v>
      </c>
      <c r="D128" s="51">
        <f t="shared" ref="D128:E128" si="29">SUM(D129:D132)</f>
        <v>4194.04</v>
      </c>
      <c r="E128" s="51">
        <f t="shared" si="29"/>
        <v>7915.93</v>
      </c>
      <c r="F128" s="52">
        <f t="shared" si="0"/>
        <v>188.74235820354599</v>
      </c>
    </row>
    <row r="129" spans="1:6" ht="12.75" customHeight="1" x14ac:dyDescent="0.2">
      <c r="A129" s="53">
        <v>6631</v>
      </c>
      <c r="B129" s="86" t="s">
        <v>303</v>
      </c>
      <c r="C129" s="50" t="s">
        <v>304</v>
      </c>
      <c r="D129" s="242">
        <v>4194.04</v>
      </c>
      <c r="E129" s="242">
        <v>7915.93</v>
      </c>
      <c r="F129" s="52">
        <f t="shared" si="0"/>
        <v>188.74235820354599</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149729.58000000002</v>
      </c>
      <c r="E133" s="51">
        <f t="shared" si="30"/>
        <v>144032.52000000002</v>
      </c>
      <c r="F133" s="52">
        <f t="shared" ref="F133:F223" si="31">IF(D133&lt;&gt;0,IF(E133/D133&gt;=100,"&gt;&gt;100",E133/D133*100),"-")</f>
        <v>96.195100527230494</v>
      </c>
    </row>
    <row r="134" spans="1:6" ht="24" x14ac:dyDescent="0.2">
      <c r="A134" s="53">
        <v>671</v>
      </c>
      <c r="B134" s="232" t="s">
        <v>313</v>
      </c>
      <c r="C134" s="50" t="s">
        <v>314</v>
      </c>
      <c r="D134" s="51">
        <f t="shared" ref="D134:E134" si="32">SUM(D135:D137)</f>
        <v>149729.58000000002</v>
      </c>
      <c r="E134" s="51">
        <f t="shared" si="32"/>
        <v>144032.52000000002</v>
      </c>
      <c r="F134" s="52">
        <f t="shared" si="31"/>
        <v>96.195100527230494</v>
      </c>
    </row>
    <row r="135" spans="1:6" ht="12.75" customHeight="1" x14ac:dyDescent="0.2">
      <c r="A135" s="53">
        <v>6711</v>
      </c>
      <c r="B135" s="85" t="s">
        <v>315</v>
      </c>
      <c r="C135" s="50" t="s">
        <v>316</v>
      </c>
      <c r="D135" s="242">
        <v>116416.16</v>
      </c>
      <c r="E135" s="242">
        <v>125332.88</v>
      </c>
      <c r="F135" s="52">
        <f t="shared" si="31"/>
        <v>107.65934901134</v>
      </c>
    </row>
    <row r="136" spans="1:6" ht="24" x14ac:dyDescent="0.2">
      <c r="A136" s="53">
        <v>6712</v>
      </c>
      <c r="B136" s="232" t="s">
        <v>317</v>
      </c>
      <c r="C136" s="50" t="s">
        <v>318</v>
      </c>
      <c r="D136" s="242">
        <v>33313.42</v>
      </c>
      <c r="E136" s="242">
        <v>18699.64</v>
      </c>
      <c r="F136" s="52">
        <f t="shared" si="31"/>
        <v>56.132453527737468</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1220913.5299999998</v>
      </c>
      <c r="E151" s="51">
        <f t="shared" si="35"/>
        <v>1427845.3199999998</v>
      </c>
      <c r="F151" s="52">
        <f t="shared" si="31"/>
        <v>116.94893085507867</v>
      </c>
    </row>
    <row r="152" spans="1:6" ht="12.75" customHeight="1" x14ac:dyDescent="0.2">
      <c r="A152" s="53">
        <v>31</v>
      </c>
      <c r="B152" s="85" t="s">
        <v>348</v>
      </c>
      <c r="C152" s="50" t="s">
        <v>34</v>
      </c>
      <c r="D152" s="51">
        <f t="shared" ref="D152:E152" si="36">D153+D158+D159</f>
        <v>986919.07</v>
      </c>
      <c r="E152" s="51">
        <f t="shared" si="36"/>
        <v>1156082.5799999998</v>
      </c>
      <c r="F152" s="52">
        <f t="shared" si="31"/>
        <v>117.14056553796249</v>
      </c>
    </row>
    <row r="153" spans="1:6" ht="12.75" customHeight="1" x14ac:dyDescent="0.2">
      <c r="A153" s="53">
        <v>311</v>
      </c>
      <c r="B153" s="85" t="s">
        <v>349</v>
      </c>
      <c r="C153" s="50" t="s">
        <v>350</v>
      </c>
      <c r="D153" s="51">
        <f t="shared" ref="D153:E153" si="37">SUM(D154:D157)</f>
        <v>811866.9</v>
      </c>
      <c r="E153" s="51">
        <f t="shared" si="37"/>
        <v>952394.7</v>
      </c>
      <c r="F153" s="52">
        <f t="shared" si="31"/>
        <v>117.30921657232238</v>
      </c>
    </row>
    <row r="154" spans="1:6" ht="12.75" customHeight="1" x14ac:dyDescent="0.2">
      <c r="A154" s="53">
        <v>3111</v>
      </c>
      <c r="B154" s="85" t="s">
        <v>351</v>
      </c>
      <c r="C154" s="50" t="s">
        <v>352</v>
      </c>
      <c r="D154" s="242">
        <v>784511.38</v>
      </c>
      <c r="E154" s="242">
        <v>918032.8</v>
      </c>
      <c r="F154" s="52">
        <f t="shared" si="31"/>
        <v>117.01969192594758</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7337.06</v>
      </c>
      <c r="E156" s="242">
        <v>11584.21</v>
      </c>
      <c r="F156" s="52">
        <f t="shared" si="31"/>
        <v>157.8862650707504</v>
      </c>
    </row>
    <row r="157" spans="1:6" ht="12.75" customHeight="1" x14ac:dyDescent="0.2">
      <c r="A157" s="53">
        <v>3114</v>
      </c>
      <c r="B157" s="85" t="s">
        <v>357</v>
      </c>
      <c r="C157" s="50" t="s">
        <v>358</v>
      </c>
      <c r="D157" s="242">
        <v>20018.46</v>
      </c>
      <c r="E157" s="242">
        <v>22777.69</v>
      </c>
      <c r="F157" s="52">
        <f t="shared" si="31"/>
        <v>113.78342789605193</v>
      </c>
    </row>
    <row r="158" spans="1:6" ht="12.75" customHeight="1" x14ac:dyDescent="0.2">
      <c r="A158" s="53">
        <v>312</v>
      </c>
      <c r="B158" s="85" t="s">
        <v>359</v>
      </c>
      <c r="C158" s="50" t="s">
        <v>360</v>
      </c>
      <c r="D158" s="242">
        <v>41014.33</v>
      </c>
      <c r="E158" s="242">
        <v>46564.09</v>
      </c>
      <c r="F158" s="52">
        <f t="shared" si="31"/>
        <v>113.53127065589025</v>
      </c>
    </row>
    <row r="159" spans="1:6" ht="12.75" customHeight="1" x14ac:dyDescent="0.2">
      <c r="A159" s="53">
        <v>313</v>
      </c>
      <c r="B159" s="85" t="s">
        <v>361</v>
      </c>
      <c r="C159" s="50" t="s">
        <v>362</v>
      </c>
      <c r="D159" s="51">
        <f t="shared" ref="D159:E159" si="38">SUM(D160:D162)</f>
        <v>134037.84</v>
      </c>
      <c r="E159" s="51">
        <f t="shared" si="38"/>
        <v>157123.79</v>
      </c>
      <c r="F159" s="52">
        <f t="shared" si="31"/>
        <v>117.22345719686322</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133880.48000000001</v>
      </c>
      <c r="E161" s="242">
        <v>157123.79</v>
      </c>
      <c r="F161" s="52">
        <f t="shared" si="31"/>
        <v>117.36123891996802</v>
      </c>
    </row>
    <row r="162" spans="1:6" ht="12.75" customHeight="1" x14ac:dyDescent="0.2">
      <c r="A162" s="53">
        <v>3133</v>
      </c>
      <c r="B162" s="85" t="s">
        <v>366</v>
      </c>
      <c r="C162" s="50" t="s">
        <v>367</v>
      </c>
      <c r="D162" s="242">
        <v>157.36000000000001</v>
      </c>
      <c r="E162" s="242">
        <v>0</v>
      </c>
      <c r="F162" s="52">
        <f t="shared" si="31"/>
        <v>0</v>
      </c>
    </row>
    <row r="163" spans="1:6" ht="12.75" customHeight="1" x14ac:dyDescent="0.2">
      <c r="A163" s="53">
        <v>32</v>
      </c>
      <c r="B163" s="85" t="s">
        <v>368</v>
      </c>
      <c r="C163" s="50" t="s">
        <v>369</v>
      </c>
      <c r="D163" s="51">
        <f t="shared" ref="D163:E163" si="39">D164+D169+D177+D187+D188</f>
        <v>193010.91000000003</v>
      </c>
      <c r="E163" s="51">
        <f t="shared" si="39"/>
        <v>161611.75999999998</v>
      </c>
      <c r="F163" s="52">
        <f t="shared" si="31"/>
        <v>83.731929972248693</v>
      </c>
    </row>
    <row r="164" spans="1:6" ht="12.75" customHeight="1" x14ac:dyDescent="0.2">
      <c r="A164" s="53">
        <v>321</v>
      </c>
      <c r="B164" s="85" t="s">
        <v>370</v>
      </c>
      <c r="C164" s="50" t="s">
        <v>371</v>
      </c>
      <c r="D164" s="51">
        <f t="shared" ref="D164:E164" si="40">SUM(D165:D168)</f>
        <v>41558.480000000003</v>
      </c>
      <c r="E164" s="51">
        <f t="shared" si="40"/>
        <v>44599.909999999996</v>
      </c>
      <c r="F164" s="52">
        <f t="shared" si="31"/>
        <v>107.31843416794837</v>
      </c>
    </row>
    <row r="165" spans="1:6" ht="12.75" customHeight="1" x14ac:dyDescent="0.2">
      <c r="A165" s="53">
        <v>3211</v>
      </c>
      <c r="B165" s="85" t="s">
        <v>372</v>
      </c>
      <c r="C165" s="50" t="s">
        <v>373</v>
      </c>
      <c r="D165" s="242">
        <v>15585.04</v>
      </c>
      <c r="E165" s="242">
        <v>16941.849999999999</v>
      </c>
      <c r="F165" s="52">
        <f t="shared" si="31"/>
        <v>108.70584868566264</v>
      </c>
    </row>
    <row r="166" spans="1:6" ht="12.75" customHeight="1" x14ac:dyDescent="0.2">
      <c r="A166" s="53">
        <v>3212</v>
      </c>
      <c r="B166" s="85" t="s">
        <v>374</v>
      </c>
      <c r="C166" s="50" t="s">
        <v>375</v>
      </c>
      <c r="D166" s="242">
        <v>25378.87</v>
      </c>
      <c r="E166" s="242">
        <v>27282.46</v>
      </c>
      <c r="F166" s="52">
        <f t="shared" si="31"/>
        <v>107.50068856493611</v>
      </c>
    </row>
    <row r="167" spans="1:6" ht="12.75" customHeight="1" x14ac:dyDescent="0.2">
      <c r="A167" s="53">
        <v>3213</v>
      </c>
      <c r="B167" s="85" t="s">
        <v>376</v>
      </c>
      <c r="C167" s="50" t="s">
        <v>377</v>
      </c>
      <c r="D167" s="242">
        <v>594.57000000000005</v>
      </c>
      <c r="E167" s="242">
        <v>250.6</v>
      </c>
      <c r="F167" s="52">
        <f t="shared" si="31"/>
        <v>42.148107035336459</v>
      </c>
    </row>
    <row r="168" spans="1:6" ht="12.75" customHeight="1" x14ac:dyDescent="0.2">
      <c r="A168" s="53">
        <v>3214</v>
      </c>
      <c r="B168" s="85" t="s">
        <v>378</v>
      </c>
      <c r="C168" s="50" t="s">
        <v>379</v>
      </c>
      <c r="D168" s="242">
        <v>0</v>
      </c>
      <c r="E168" s="242">
        <v>125</v>
      </c>
      <c r="F168" s="52" t="str">
        <f t="shared" si="31"/>
        <v>-</v>
      </c>
    </row>
    <row r="169" spans="1:6" ht="12.75" customHeight="1" x14ac:dyDescent="0.2">
      <c r="A169" s="53">
        <v>322</v>
      </c>
      <c r="B169" s="85" t="s">
        <v>380</v>
      </c>
      <c r="C169" s="50" t="s">
        <v>381</v>
      </c>
      <c r="D169" s="51">
        <f t="shared" ref="D169:E169" si="41">SUM(D170:D176)</f>
        <v>97377.65</v>
      </c>
      <c r="E169" s="51">
        <f t="shared" si="41"/>
        <v>63522.66</v>
      </c>
      <c r="F169" s="52">
        <f t="shared" si="31"/>
        <v>65.233305589116199</v>
      </c>
    </row>
    <row r="170" spans="1:6" ht="12.75" customHeight="1" x14ac:dyDescent="0.2">
      <c r="A170" s="53">
        <v>3221</v>
      </c>
      <c r="B170" s="85" t="s">
        <v>382</v>
      </c>
      <c r="C170" s="50" t="s">
        <v>383</v>
      </c>
      <c r="D170" s="242">
        <v>14329.51</v>
      </c>
      <c r="E170" s="242">
        <v>14826.34</v>
      </c>
      <c r="F170" s="52">
        <f t="shared" si="31"/>
        <v>103.46718066423766</v>
      </c>
    </row>
    <row r="171" spans="1:6" ht="12.75" customHeight="1" x14ac:dyDescent="0.2">
      <c r="A171" s="53">
        <v>3222</v>
      </c>
      <c r="B171" s="85" t="s">
        <v>384</v>
      </c>
      <c r="C171" s="50" t="s">
        <v>385</v>
      </c>
      <c r="D171" s="242">
        <v>50708.12</v>
      </c>
      <c r="E171" s="242">
        <v>6889.25</v>
      </c>
      <c r="F171" s="52">
        <f t="shared" si="31"/>
        <v>13.586088381900177</v>
      </c>
    </row>
    <row r="172" spans="1:6" ht="12.75" customHeight="1" x14ac:dyDescent="0.2">
      <c r="A172" s="53">
        <v>3223</v>
      </c>
      <c r="B172" s="85" t="s">
        <v>386</v>
      </c>
      <c r="C172" s="50" t="s">
        <v>387</v>
      </c>
      <c r="D172" s="242">
        <v>24692.76</v>
      </c>
      <c r="E172" s="242">
        <v>28851.46</v>
      </c>
      <c r="F172" s="52">
        <f t="shared" si="31"/>
        <v>116.84177872380405</v>
      </c>
    </row>
    <row r="173" spans="1:6" ht="12.75" customHeight="1" x14ac:dyDescent="0.2">
      <c r="A173" s="53">
        <v>3224</v>
      </c>
      <c r="B173" s="85" t="s">
        <v>388</v>
      </c>
      <c r="C173" s="50" t="s">
        <v>389</v>
      </c>
      <c r="D173" s="242">
        <v>3615.89</v>
      </c>
      <c r="E173" s="242">
        <v>2714.42</v>
      </c>
      <c r="F173" s="52">
        <f t="shared" si="31"/>
        <v>75.069208410654085</v>
      </c>
    </row>
    <row r="174" spans="1:6" ht="12.75" customHeight="1" x14ac:dyDescent="0.2">
      <c r="A174" s="53">
        <v>3225</v>
      </c>
      <c r="B174" s="85" t="s">
        <v>390</v>
      </c>
      <c r="C174" s="50" t="s">
        <v>391</v>
      </c>
      <c r="D174" s="242">
        <v>3230.18</v>
      </c>
      <c r="E174" s="242">
        <v>9755.3700000000008</v>
      </c>
      <c r="F174" s="52">
        <f t="shared" si="31"/>
        <v>302.00700889733707</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801.19</v>
      </c>
      <c r="E176" s="242">
        <v>485.82</v>
      </c>
      <c r="F176" s="52">
        <f t="shared" si="31"/>
        <v>60.63730201325528</v>
      </c>
    </row>
    <row r="177" spans="1:6" ht="12.75" customHeight="1" x14ac:dyDescent="0.2">
      <c r="A177" s="53">
        <v>323</v>
      </c>
      <c r="B177" s="85" t="s">
        <v>396</v>
      </c>
      <c r="C177" s="50" t="s">
        <v>397</v>
      </c>
      <c r="D177" s="51">
        <f t="shared" ref="D177:E177" si="42">SUM(D178:D186)</f>
        <v>36937.210000000006</v>
      </c>
      <c r="E177" s="51">
        <f t="shared" si="42"/>
        <v>33096.86</v>
      </c>
      <c r="F177" s="52">
        <f t="shared" si="31"/>
        <v>89.603031739538523</v>
      </c>
    </row>
    <row r="178" spans="1:6" ht="12.75" customHeight="1" x14ac:dyDescent="0.2">
      <c r="A178" s="53">
        <v>3231</v>
      </c>
      <c r="B178" s="85" t="s">
        <v>398</v>
      </c>
      <c r="C178" s="50" t="s">
        <v>399</v>
      </c>
      <c r="D178" s="242">
        <v>9300.7900000000009</v>
      </c>
      <c r="E178" s="242">
        <v>9278.39</v>
      </c>
      <c r="F178" s="52">
        <f t="shared" si="31"/>
        <v>99.759160243377167</v>
      </c>
    </row>
    <row r="179" spans="1:6" ht="12.75" customHeight="1" x14ac:dyDescent="0.2">
      <c r="A179" s="53">
        <v>3232</v>
      </c>
      <c r="B179" s="85" t="s">
        <v>400</v>
      </c>
      <c r="C179" s="50" t="s">
        <v>401</v>
      </c>
      <c r="D179" s="242">
        <v>4065.07</v>
      </c>
      <c r="E179" s="242">
        <v>4357.62</v>
      </c>
      <c r="F179" s="52">
        <f t="shared" si="31"/>
        <v>107.19667803998453</v>
      </c>
    </row>
    <row r="180" spans="1:6" ht="12.75" customHeight="1" x14ac:dyDescent="0.2">
      <c r="A180" s="53">
        <v>3233</v>
      </c>
      <c r="B180" s="85" t="s">
        <v>402</v>
      </c>
      <c r="C180" s="50" t="s">
        <v>403</v>
      </c>
      <c r="D180" s="242">
        <v>455.5</v>
      </c>
      <c r="E180" s="242">
        <v>428.77</v>
      </c>
      <c r="F180" s="52">
        <f t="shared" si="31"/>
        <v>94.131723380900098</v>
      </c>
    </row>
    <row r="181" spans="1:6" ht="12.75" customHeight="1" x14ac:dyDescent="0.2">
      <c r="A181" s="53">
        <v>3234</v>
      </c>
      <c r="B181" s="85" t="s">
        <v>404</v>
      </c>
      <c r="C181" s="50" t="s">
        <v>405</v>
      </c>
      <c r="D181" s="242">
        <v>8629.9</v>
      </c>
      <c r="E181" s="242">
        <v>9950.5</v>
      </c>
      <c r="F181" s="52">
        <f t="shared" si="31"/>
        <v>115.30261069073802</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3085.81</v>
      </c>
      <c r="E183" s="242">
        <v>2358.4899999999998</v>
      </c>
      <c r="F183" s="52">
        <f t="shared" si="31"/>
        <v>76.430175545480765</v>
      </c>
    </row>
    <row r="184" spans="1:6" ht="12.75" customHeight="1" x14ac:dyDescent="0.2">
      <c r="A184" s="53">
        <v>3237</v>
      </c>
      <c r="B184" s="85" t="s">
        <v>410</v>
      </c>
      <c r="C184" s="50" t="s">
        <v>411</v>
      </c>
      <c r="D184" s="242">
        <v>8393.6200000000008</v>
      </c>
      <c r="E184" s="242">
        <v>3405.28</v>
      </c>
      <c r="F184" s="52">
        <f t="shared" si="31"/>
        <v>40.56986139472599</v>
      </c>
    </row>
    <row r="185" spans="1:6" ht="12.75" customHeight="1" x14ac:dyDescent="0.2">
      <c r="A185" s="53">
        <v>3238</v>
      </c>
      <c r="B185" s="85" t="s">
        <v>412</v>
      </c>
      <c r="C185" s="50" t="s">
        <v>413</v>
      </c>
      <c r="D185" s="242">
        <v>2157.7600000000002</v>
      </c>
      <c r="E185" s="242">
        <v>2673.33</v>
      </c>
      <c r="F185" s="52">
        <f t="shared" si="31"/>
        <v>123.89376019575855</v>
      </c>
    </row>
    <row r="186" spans="1:6" ht="12.75" customHeight="1" x14ac:dyDescent="0.2">
      <c r="A186" s="53">
        <v>3239</v>
      </c>
      <c r="B186" s="85" t="s">
        <v>414</v>
      </c>
      <c r="C186" s="50" t="s">
        <v>415</v>
      </c>
      <c r="D186" s="242">
        <v>848.76</v>
      </c>
      <c r="E186" s="242">
        <v>644.48</v>
      </c>
      <c r="F186" s="52">
        <f t="shared" si="31"/>
        <v>75.93194778264764</v>
      </c>
    </row>
    <row r="187" spans="1:6" ht="12.75" customHeight="1" x14ac:dyDescent="0.2">
      <c r="A187" s="53">
        <v>324</v>
      </c>
      <c r="B187" s="85" t="s">
        <v>416</v>
      </c>
      <c r="C187" s="50" t="s">
        <v>417</v>
      </c>
      <c r="D187" s="242">
        <v>0</v>
      </c>
      <c r="E187" s="242">
        <v>76.650000000000006</v>
      </c>
      <c r="F187" s="52" t="str">
        <f t="shared" si="31"/>
        <v>-</v>
      </c>
    </row>
    <row r="188" spans="1:6" ht="12.75" customHeight="1" x14ac:dyDescent="0.2">
      <c r="A188" s="53">
        <v>329</v>
      </c>
      <c r="B188" s="85" t="s">
        <v>418</v>
      </c>
      <c r="C188" s="50" t="s">
        <v>419</v>
      </c>
      <c r="D188" s="51">
        <f t="shared" ref="D188:E188" si="43">SUM(D189:D195)</f>
        <v>17137.57</v>
      </c>
      <c r="E188" s="51">
        <f t="shared" si="43"/>
        <v>20315.68</v>
      </c>
      <c r="F188" s="52">
        <f t="shared" si="31"/>
        <v>118.54469449285985</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920.62</v>
      </c>
      <c r="E190" s="242">
        <v>841.32</v>
      </c>
      <c r="F190" s="52">
        <f t="shared" si="31"/>
        <v>91.386239708022856</v>
      </c>
    </row>
    <row r="191" spans="1:6" ht="12.75" customHeight="1" x14ac:dyDescent="0.2">
      <c r="A191" s="53">
        <v>3293</v>
      </c>
      <c r="B191" s="85" t="s">
        <v>424</v>
      </c>
      <c r="C191" s="50" t="s">
        <v>425</v>
      </c>
      <c r="D191" s="242">
        <v>59.7</v>
      </c>
      <c r="E191" s="242">
        <v>133</v>
      </c>
      <c r="F191" s="52">
        <f t="shared" si="31"/>
        <v>222.78056951423784</v>
      </c>
    </row>
    <row r="192" spans="1:6" ht="12.75" customHeight="1" x14ac:dyDescent="0.2">
      <c r="A192" s="53">
        <v>3294</v>
      </c>
      <c r="B192" s="85" t="s">
        <v>426</v>
      </c>
      <c r="C192" s="50" t="s">
        <v>427</v>
      </c>
      <c r="D192" s="242">
        <v>199.08</v>
      </c>
      <c r="E192" s="242">
        <v>332.85</v>
      </c>
      <c r="F192" s="52">
        <f t="shared" si="31"/>
        <v>167.19409282700423</v>
      </c>
    </row>
    <row r="193" spans="1:6" ht="12.75" customHeight="1" x14ac:dyDescent="0.2">
      <c r="A193" s="53">
        <v>3295</v>
      </c>
      <c r="B193" s="85" t="s">
        <v>428</v>
      </c>
      <c r="C193" s="50" t="s">
        <v>429</v>
      </c>
      <c r="D193" s="242">
        <v>3445.82</v>
      </c>
      <c r="E193" s="242">
        <v>2768.86</v>
      </c>
      <c r="F193" s="52">
        <f t="shared" si="31"/>
        <v>80.35416823861955</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12512.35</v>
      </c>
      <c r="E195" s="242">
        <v>16239.65</v>
      </c>
      <c r="F195" s="52">
        <f t="shared" si="31"/>
        <v>129.78896849912286</v>
      </c>
    </row>
    <row r="196" spans="1:6" ht="12.75" customHeight="1" x14ac:dyDescent="0.2">
      <c r="A196" s="53">
        <v>34</v>
      </c>
      <c r="B196" s="232" t="s">
        <v>434</v>
      </c>
      <c r="C196" s="50" t="s">
        <v>435</v>
      </c>
      <c r="D196" s="51">
        <f t="shared" ref="D196:E196" si="44">D197+D202+D210</f>
        <v>4181.67</v>
      </c>
      <c r="E196" s="51">
        <f t="shared" si="44"/>
        <v>582.95000000000005</v>
      </c>
      <c r="F196" s="52">
        <f t="shared" si="31"/>
        <v>13.9406026778775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4181.67</v>
      </c>
      <c r="E210" s="51">
        <f t="shared" si="47"/>
        <v>582.95000000000005</v>
      </c>
      <c r="F210" s="52">
        <f t="shared" si="31"/>
        <v>13.9406026778775</v>
      </c>
    </row>
    <row r="211" spans="1:6" ht="12.75" customHeight="1" x14ac:dyDescent="0.2">
      <c r="A211" s="53">
        <v>3431</v>
      </c>
      <c r="B211" s="232" t="s">
        <v>464</v>
      </c>
      <c r="C211" s="50" t="s">
        <v>465</v>
      </c>
      <c r="D211" s="242">
        <v>703.43</v>
      </c>
      <c r="E211" s="242">
        <v>582.95000000000005</v>
      </c>
      <c r="F211" s="52">
        <f t="shared" si="31"/>
        <v>82.872496197205137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3478.24</v>
      </c>
      <c r="E213" s="242">
        <v>0</v>
      </c>
      <c r="F213" s="52">
        <f t="shared" si="31"/>
        <v>0</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310">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36801.879999999997</v>
      </c>
      <c r="E252" s="51">
        <f t="shared" si="63"/>
        <v>108658.67</v>
      </c>
      <c r="F252" s="52">
        <f t="shared" ref="F252:F258" si="64">IF(D252&lt;&gt;0,IF(E252/D252&gt;=100,"&gt;&gt;100",E252/D252*100),"-")</f>
        <v>295.25304142071008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36801.879999999997</v>
      </c>
      <c r="E259" s="51">
        <f t="shared" si="66"/>
        <v>108658.67</v>
      </c>
      <c r="F259" s="52">
        <f t="shared" ref="F259:F262" si="67">IF(D259&lt;&gt;0,IF(E259/D259&gt;=100,"&gt;&gt;100",E259/D259*100),"-")</f>
        <v>295.25304142071008</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36801.879999999997</v>
      </c>
      <c r="E261" s="242">
        <v>108658.67</v>
      </c>
      <c r="F261" s="52">
        <f t="shared" si="67"/>
        <v>295.25304142071008</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909.36</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909.36</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909.36</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1220913.5299999998</v>
      </c>
      <c r="E289" s="51">
        <f t="shared" si="79"/>
        <v>1427845.3199999998</v>
      </c>
      <c r="F289" s="52">
        <f t="shared" si="76"/>
        <v>116.94893085507867</v>
      </c>
    </row>
    <row r="290" spans="1:6" ht="12.75" customHeight="1" x14ac:dyDescent="0.2">
      <c r="A290" s="53" t="s">
        <v>607</v>
      </c>
      <c r="B290" s="85" t="s">
        <v>618</v>
      </c>
      <c r="C290" s="50" t="s">
        <v>619</v>
      </c>
      <c r="D290" s="51">
        <f>IF(D6&gt;=D289,D6-D289,0)</f>
        <v>37062.700000000186</v>
      </c>
      <c r="E290" s="51">
        <f>IF(E6&gt;=E289,E6-E289,0)</f>
        <v>33624.070000000298</v>
      </c>
      <c r="F290" s="52">
        <f t="shared" si="76"/>
        <v>90.722127637760138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8890.7099999999991</v>
      </c>
      <c r="E292" s="242">
        <v>5539.04</v>
      </c>
      <c r="F292" s="52">
        <f t="shared" si="76"/>
        <v>62.301435993300878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6095.1</v>
      </c>
      <c r="E294" s="242">
        <v>4315.42</v>
      </c>
      <c r="F294" s="52">
        <f t="shared" si="76"/>
        <v>70.801463470656756</v>
      </c>
    </row>
    <row r="295" spans="1:6" ht="24" x14ac:dyDescent="0.2">
      <c r="A295" s="53">
        <v>9661</v>
      </c>
      <c r="B295" s="85" t="s">
        <v>628</v>
      </c>
      <c r="C295" s="50" t="s">
        <v>629</v>
      </c>
      <c r="D295" s="242">
        <v>630.5</v>
      </c>
      <c r="E295" s="242">
        <v>817.12</v>
      </c>
      <c r="F295" s="52">
        <f t="shared" si="76"/>
        <v>129.59873116574147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3210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3210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3210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3210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40414.369999999995</v>
      </c>
      <c r="E350" s="51">
        <f t="shared" si="95"/>
        <v>29852.27</v>
      </c>
      <c r="F350" s="52">
        <f t="shared" si="81"/>
        <v>73.865483985028106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21833.18</v>
      </c>
      <c r="E363" s="51">
        <f t="shared" si="99"/>
        <v>27902.27</v>
      </c>
      <c r="F363" s="52">
        <f t="shared" si="81"/>
        <v>127.79755399808914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18326.97</v>
      </c>
      <c r="E369" s="51">
        <f t="shared" si="101"/>
        <v>23986.18</v>
      </c>
      <c r="F369" s="52">
        <f t="shared" si="81"/>
        <v>130.87913604922144</v>
      </c>
    </row>
    <row r="370" spans="1:6" ht="12.75" customHeight="1" x14ac:dyDescent="0.2">
      <c r="A370" s="53">
        <v>4221</v>
      </c>
      <c r="B370" s="85" t="s">
        <v>673</v>
      </c>
      <c r="C370" s="50" t="s">
        <v>765</v>
      </c>
      <c r="D370" s="242">
        <v>0</v>
      </c>
      <c r="E370" s="242">
        <v>17808.09</v>
      </c>
      <c r="F370" s="52" t="str">
        <f t="shared" si="81"/>
        <v>-</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4598.84</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18326.97</v>
      </c>
      <c r="E376" s="242">
        <v>1579.25</v>
      </c>
      <c r="F376" s="52">
        <f t="shared" si="81"/>
        <v>8.6170818198534729</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3506.21</v>
      </c>
      <c r="E383" s="51">
        <f t="shared" si="103"/>
        <v>3916.09</v>
      </c>
      <c r="F383" s="52">
        <f t="shared" si="81"/>
        <v>111.69011553785997</v>
      </c>
    </row>
    <row r="384" spans="1:6" ht="12.75" customHeight="1" x14ac:dyDescent="0.2">
      <c r="A384" s="53">
        <v>4241</v>
      </c>
      <c r="B384" s="85" t="s">
        <v>782</v>
      </c>
      <c r="C384" s="50" t="s">
        <v>783</v>
      </c>
      <c r="D384" s="242">
        <v>3506.21</v>
      </c>
      <c r="E384" s="242">
        <v>3916.09</v>
      </c>
      <c r="F384" s="52">
        <f t="shared" si="81"/>
        <v>111.69011553785997</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18581.189999999999</v>
      </c>
      <c r="E402" s="51">
        <f t="shared" si="109"/>
        <v>1950</v>
      </c>
      <c r="F402" s="52">
        <f t="shared" si="81"/>
        <v>10.494483937788699</v>
      </c>
    </row>
    <row r="403" spans="1:6" ht="12.75" customHeight="1" x14ac:dyDescent="0.2">
      <c r="A403" s="53">
        <v>451</v>
      </c>
      <c r="B403" s="85" t="s">
        <v>810</v>
      </c>
      <c r="C403" s="50" t="s">
        <v>811</v>
      </c>
      <c r="D403" s="242">
        <v>18581.189999999999</v>
      </c>
      <c r="E403" s="242">
        <v>0</v>
      </c>
      <c r="F403" s="52">
        <f t="shared" si="81"/>
        <v>0</v>
      </c>
    </row>
    <row r="404" spans="1:6" ht="12.75" customHeight="1" x14ac:dyDescent="0.2">
      <c r="A404" s="53">
        <v>452</v>
      </c>
      <c r="B404" s="85" t="s">
        <v>812</v>
      </c>
      <c r="C404" s="50" t="s">
        <v>813</v>
      </c>
      <c r="D404" s="242">
        <v>0</v>
      </c>
      <c r="E404" s="242">
        <v>1950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40414.369999999995</v>
      </c>
      <c r="E408" s="51">
        <f t="shared" si="111"/>
        <v>26642.27</v>
      </c>
      <c r="F408" s="52">
        <f t="shared" si="81"/>
        <v>65.922764600809074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1257976.23</v>
      </c>
      <c r="E412" s="51">
        <f>E6+E298</f>
        <v>1464679.3900000001</v>
      </c>
      <c r="F412" s="52">
        <f t="shared" si="81"/>
        <v>116.43140427224129</v>
      </c>
    </row>
    <row r="413" spans="1:6" ht="12.75" customHeight="1" x14ac:dyDescent="0.2">
      <c r="A413" s="53" t="s">
        <v>607</v>
      </c>
      <c r="B413" s="85" t="s">
        <v>830</v>
      </c>
      <c r="C413" s="50" t="s">
        <v>831</v>
      </c>
      <c r="D413" s="51">
        <f t="shared" ref="D413:E413" si="112">D289+D350</f>
        <v>1261327.8999999999</v>
      </c>
      <c r="E413" s="51">
        <f t="shared" si="112"/>
        <v>1457697.5899999999</v>
      </c>
      <c r="F413" s="52">
        <f t="shared" si="81"/>
        <v>115.56848857462043</v>
      </c>
    </row>
    <row r="414" spans="1:6" ht="12.75" customHeight="1" x14ac:dyDescent="0.2">
      <c r="A414" s="53" t="s">
        <v>607</v>
      </c>
      <c r="B414" s="85" t="s">
        <v>832</v>
      </c>
      <c r="C414" s="50" t="s">
        <v>833</v>
      </c>
      <c r="D414" s="51">
        <f t="shared" ref="D414:E414" si="113">IF(D412&gt;=D413,D412-D413,0)</f>
        <v>0</v>
      </c>
      <c r="E414" s="51">
        <f t="shared" si="113"/>
        <v>6981.8000000002794</v>
      </c>
      <c r="F414" s="52" t="str">
        <f t="shared" si="81"/>
        <v>-</v>
      </c>
    </row>
    <row r="415" spans="1:6" ht="12.75" customHeight="1" x14ac:dyDescent="0.2">
      <c r="A415" s="53" t="s">
        <v>607</v>
      </c>
      <c r="B415" s="85" t="s">
        <v>834</v>
      </c>
      <c r="C415" s="50" t="s">
        <v>835</v>
      </c>
      <c r="D415" s="51">
        <f t="shared" ref="D415:E415" si="114">IF(D413&gt;=D412,D413-D412,0)</f>
        <v>3351.6699999999255</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8890.7099999999991</v>
      </c>
      <c r="E416" s="51">
        <f t="shared" si="115"/>
        <v>5539.04</v>
      </c>
      <c r="F416" s="52">
        <f t="shared" si="81"/>
        <v>62.301435993300878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6095.1</v>
      </c>
      <c r="E418" s="62">
        <f t="shared" si="117"/>
        <v>4315.42</v>
      </c>
      <c r="F418" s="57">
        <f t="shared" si="81"/>
        <v>70.801463470656756</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1257976.23</v>
      </c>
      <c r="E639" s="51">
        <f t="shared" si="180"/>
        <v>1464679.3900000001</v>
      </c>
      <c r="F639" s="52">
        <f t="shared" si="119"/>
        <v>116.43140427224129</v>
      </c>
    </row>
    <row r="640" spans="1:6" ht="12.75" customHeight="1" x14ac:dyDescent="0.2">
      <c r="A640" s="53" t="s">
        <v>607</v>
      </c>
      <c r="B640" s="85" t="s">
        <v>1276</v>
      </c>
      <c r="C640" s="50" t="s">
        <v>1277</v>
      </c>
      <c r="D640" s="51">
        <f t="shared" ref="D640:E640" si="181">D413+D528</f>
        <v>1261327.8999999999</v>
      </c>
      <c r="E640" s="51">
        <f t="shared" si="181"/>
        <v>1457697.5899999999</v>
      </c>
      <c r="F640" s="52">
        <f t="shared" si="119"/>
        <v>115.56848857462043</v>
      </c>
    </row>
    <row r="641" spans="1:6" ht="12.75" customHeight="1" x14ac:dyDescent="0.2">
      <c r="A641" s="53" t="s">
        <v>607</v>
      </c>
      <c r="B641" s="85" t="s">
        <v>1278</v>
      </c>
      <c r="C641" s="50" t="s">
        <v>1279</v>
      </c>
      <c r="D641" s="51">
        <f t="shared" ref="D641:E641" si="182">IF(D639&gt;=D640,D639-D640,0)</f>
        <v>0</v>
      </c>
      <c r="E641" s="51">
        <f t="shared" si="182"/>
        <v>6981.8000000002794</v>
      </c>
      <c r="F641" s="52" t="str">
        <f t="shared" si="119"/>
        <v>-</v>
      </c>
    </row>
    <row r="642" spans="1:6" ht="12.75" customHeight="1" x14ac:dyDescent="0.2">
      <c r="A642" s="53" t="s">
        <v>607</v>
      </c>
      <c r="B642" s="85" t="s">
        <v>1280</v>
      </c>
      <c r="C642" s="50" t="s">
        <v>1281</v>
      </c>
      <c r="D642" s="51">
        <f t="shared" ref="D642:E642" si="183">IF(D640&gt;=D639,D640-D639,0)</f>
        <v>3351.6699999999255</v>
      </c>
      <c r="E642" s="51">
        <f t="shared" si="183"/>
        <v>0</v>
      </c>
      <c r="F642" s="52">
        <f t="shared" si="119"/>
        <v>0</v>
      </c>
    </row>
    <row r="643" spans="1:6" ht="24" x14ac:dyDescent="0.2">
      <c r="A643" s="60" t="s">
        <v>1282</v>
      </c>
      <c r="B643" s="85" t="s">
        <v>1283</v>
      </c>
      <c r="C643" s="61" t="s">
        <v>1282</v>
      </c>
      <c r="D643" s="51">
        <f t="shared" ref="D643:E643" si="184">IF(D416-D417+D637-D638&gt;=0,D416-D417+D637-D638,0)</f>
        <v>8890.7099999999991</v>
      </c>
      <c r="E643" s="51">
        <f t="shared" si="184"/>
        <v>5539.04</v>
      </c>
      <c r="F643" s="52">
        <f t="shared" si="119"/>
        <v>62.301435993300878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5539.0400000000736</v>
      </c>
      <c r="E645" s="51">
        <f t="shared" si="186"/>
        <v>12520.84000000028</v>
      </c>
      <c r="F645" s="52">
        <f t="shared" si="119"/>
        <v>226.04711285710363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86188.99</v>
      </c>
      <c r="E647" s="243">
        <v>115324.5</v>
      </c>
      <c r="F647" s="57">
        <f t="shared" si="119"/>
        <v>133.8042132759648</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11356.31</v>
      </c>
      <c r="E649" s="242">
        <v>20752.439999999999</v>
      </c>
      <c r="F649" s="52">
        <f t="shared" ref="F649:F724" si="188">IF(D649&lt;&gt;0,IF(E649/D649&gt;=100,"&gt;&gt;100",E649/D649*100),"-")</f>
        <v>182.73928767354889</v>
      </c>
    </row>
    <row r="650" spans="1:6" ht="12.75" customHeight="1" x14ac:dyDescent="0.2">
      <c r="A650" s="53" t="s">
        <v>1295</v>
      </c>
      <c r="B650" s="85" t="s">
        <v>1296</v>
      </c>
      <c r="C650" s="50" t="s">
        <v>1295</v>
      </c>
      <c r="D650" s="242">
        <v>314474.48</v>
      </c>
      <c r="E650" s="242">
        <v>348697.85</v>
      </c>
      <c r="F650" s="52">
        <f t="shared" si="188"/>
        <v>110.88271773277118</v>
      </c>
    </row>
    <row r="651" spans="1:6" ht="12.75" customHeight="1" x14ac:dyDescent="0.2">
      <c r="A651" s="53" t="s">
        <v>1297</v>
      </c>
      <c r="B651" s="85" t="s">
        <v>1298</v>
      </c>
      <c r="C651" s="50" t="s">
        <v>1297</v>
      </c>
      <c r="D651" s="242">
        <v>305078.34999999998</v>
      </c>
      <c r="E651" s="242">
        <v>362111.79</v>
      </c>
      <c r="F651" s="52">
        <f t="shared" si="188"/>
        <v>118.6946861355452</v>
      </c>
    </row>
    <row r="652" spans="1:6" ht="24" x14ac:dyDescent="0.2">
      <c r="A652" s="53">
        <v>11</v>
      </c>
      <c r="B652" s="85" t="s">
        <v>1299</v>
      </c>
      <c r="C652" s="50" t="s">
        <v>1300</v>
      </c>
      <c r="D652" s="51">
        <f t="shared" ref="D652:E652" si="189">+D649+D650-D651</f>
        <v>20752.440000000002</v>
      </c>
      <c r="E652" s="51">
        <f t="shared" si="189"/>
        <v>7338.5</v>
      </c>
      <c r="F652" s="52">
        <f t="shared" si="188"/>
        <v>35.362106817318825</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51</v>
      </c>
      <c r="E654" s="262">
        <v>58</v>
      </c>
      <c r="F654" s="52">
        <f t="shared" si="188"/>
        <v>113.72549019607843</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49</v>
      </c>
      <c r="E656" s="262">
        <v>56</v>
      </c>
      <c r="F656" s="52">
        <f t="shared" si="188"/>
        <v>114.28571428571428</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998609.92000000004</v>
      </c>
      <c r="E675" s="242">
        <v>1227661.8</v>
      </c>
      <c r="F675" s="52">
        <f t="shared" si="188"/>
        <v>122.93707236555392</v>
      </c>
    </row>
    <row r="676" spans="1:6" ht="24" x14ac:dyDescent="0.2">
      <c r="A676" s="53">
        <v>63613</v>
      </c>
      <c r="B676" s="232" t="s">
        <v>1348</v>
      </c>
      <c r="C676" s="50" t="s">
        <v>1349</v>
      </c>
      <c r="D676" s="242">
        <v>1071.07</v>
      </c>
      <c r="E676" s="242">
        <v>1100</v>
      </c>
      <c r="F676" s="52">
        <f t="shared" si="188"/>
        <v>102.70103728047656</v>
      </c>
    </row>
    <row r="677" spans="1:6" ht="24" x14ac:dyDescent="0.2">
      <c r="A677" s="53">
        <v>63622</v>
      </c>
      <c r="B677" s="232" t="s">
        <v>1350</v>
      </c>
      <c r="C677" s="50" t="s">
        <v>1351</v>
      </c>
      <c r="D677" s="242">
        <v>3126.4</v>
      </c>
      <c r="E677" s="242">
        <v>3818.48</v>
      </c>
      <c r="F677" s="52">
        <f t="shared" si="188"/>
        <v>122.13664278403276</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10805.83</v>
      </c>
      <c r="E694" s="242">
        <v>8698.2999999999993</v>
      </c>
      <c r="F694" s="52">
        <f t="shared" si="188"/>
        <v>80.49636168623789</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51956.33</v>
      </c>
      <c r="E710" s="242">
        <v>31651.599999999999</v>
      </c>
      <c r="F710" s="52">
        <f t="shared" si="188"/>
        <v>60.919622305886499</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144.5</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2194.83</v>
      </c>
      <c r="E716" s="242">
        <v>2217.65</v>
      </c>
      <c r="F716" s="52">
        <f t="shared" si="188"/>
        <v>101.03971606001376</v>
      </c>
    </row>
    <row r="717" spans="1:6" ht="12.75" customHeight="1" x14ac:dyDescent="0.2">
      <c r="A717" s="53">
        <v>31215</v>
      </c>
      <c r="B717" s="85" t="s">
        <v>1412</v>
      </c>
      <c r="C717" s="50" t="s">
        <v>1413</v>
      </c>
      <c r="D717" s="242">
        <v>2108.92</v>
      </c>
      <c r="E717" s="242">
        <v>3080.1</v>
      </c>
      <c r="F717" s="52">
        <f t="shared" si="188"/>
        <v>146.05105930997854</v>
      </c>
    </row>
    <row r="718" spans="1:6" ht="12.75" customHeight="1" x14ac:dyDescent="0.2">
      <c r="A718" s="53">
        <v>32121</v>
      </c>
      <c r="B718" s="85" t="s">
        <v>1414</v>
      </c>
      <c r="C718" s="50" t="s">
        <v>1415</v>
      </c>
      <c r="D718" s="242">
        <v>25378.87</v>
      </c>
      <c r="E718" s="242">
        <v>27282.46</v>
      </c>
      <c r="F718" s="52">
        <f t="shared" si="188"/>
        <v>107.50068856493611</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2317.34</v>
      </c>
      <c r="E720" s="242">
        <v>1998.77</v>
      </c>
      <c r="F720" s="52">
        <f t="shared" si="188"/>
        <v>86.25277257545288</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1016.22</v>
      </c>
      <c r="E722" s="242">
        <v>1016.2</v>
      </c>
      <c r="F722" s="52">
        <f t="shared" si="188"/>
        <v>99.998031922221571</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422.85</v>
      </c>
      <c r="E726" s="242">
        <v>377.94</v>
      </c>
      <c r="F726" s="52">
        <f t="shared" si="190"/>
        <v>89.379212486697398</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463.61</v>
      </c>
      <c r="E824" s="242">
        <v>1060.54</v>
      </c>
      <c r="F824" s="52">
        <f t="shared" si="190"/>
        <v>228.75692931558854</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16671.18</v>
      </c>
      <c r="E827" s="242">
        <v>86958.25</v>
      </c>
      <c r="F827" s="52">
        <f t="shared" si="190"/>
        <v>521.60824848630989</v>
      </c>
    </row>
    <row r="828" spans="1:6" ht="12.75" customHeight="1" x14ac:dyDescent="0.2">
      <c r="A828" s="53" t="s">
        <v>1633</v>
      </c>
      <c r="B828" s="85" t="s">
        <v>1634</v>
      </c>
      <c r="C828" s="50" t="s">
        <v>1633</v>
      </c>
      <c r="D828" s="242">
        <v>19667.09</v>
      </c>
      <c r="E828" s="242">
        <v>20639.88</v>
      </c>
      <c r="F828" s="52">
        <f t="shared" si="190"/>
        <v>104.94628335966327</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241" sqref="J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2009520.1400000001</v>
      </c>
      <c r="E6" s="229">
        <f t="shared" si="0"/>
        <v>2031659.4100000001</v>
      </c>
      <c r="F6" s="230">
        <f t="shared" ref="F6:F260" si="1">IF(D6&gt;0,IF(E6/D6&gt;=100,"&gt;&gt;100",E6/D6*100),"-")</f>
        <v>101.10171923930058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1894788.77</v>
      </c>
      <c r="E7" s="104">
        <f t="shared" si="2"/>
        <v>1894562.57</v>
      </c>
      <c r="F7" s="93">
        <f t="shared" si="1"/>
        <v>99.988061993844312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1866137.24</v>
      </c>
      <c r="E12" s="104">
        <f t="shared" si="3"/>
        <v>1865911.04</v>
      </c>
      <c r="F12" s="93">
        <f t="shared" si="1"/>
        <v>99.987878704998138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1847415.35</v>
      </c>
      <c r="E13" s="104">
        <f t="shared" si="4"/>
        <v>1820956.59</v>
      </c>
      <c r="F13" s="93">
        <f t="shared" si="1"/>
        <v>98.567795812674177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2116701.1</v>
      </c>
      <c r="E15" s="247">
        <v>2116701.1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269285.75</v>
      </c>
      <c r="E18" s="247">
        <v>295744.51</v>
      </c>
      <c r="F18" s="93">
        <f t="shared" si="1"/>
        <v>109.82553291438555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18199.489999999991</v>
      </c>
      <c r="E19" s="104">
        <f t="shared" si="5"/>
        <v>44432.049999999988</v>
      </c>
      <c r="F19" s="93">
        <f t="shared" si="1"/>
        <v>244.13898411439007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62033.42</v>
      </c>
      <c r="E20" s="247">
        <v>127383.8</v>
      </c>
      <c r="F20" s="93">
        <f t="shared" si="1"/>
        <v>205.3470532496838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v>1950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v>4598.84</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12087.61</v>
      </c>
      <c r="E25" s="247">
        <v>12087.61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115789.47</v>
      </c>
      <c r="E26" s="247">
        <v>109572.31</v>
      </c>
      <c r="F26" s="93">
        <f t="shared" si="1"/>
        <v>94.630634374611091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171711.01</v>
      </c>
      <c r="E28" s="247">
        <v>211160.51</v>
      </c>
      <c r="F28" s="93">
        <f t="shared" si="1"/>
        <v>122.97435674043267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70516.7</v>
      </c>
      <c r="E36" s="247">
        <v>82500.97</v>
      </c>
      <c r="F36" s="93">
        <f t="shared" si="1"/>
        <v>116.99493878754963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70516.7</v>
      </c>
      <c r="E40" s="247">
        <v>82500.97</v>
      </c>
      <c r="F40" s="93">
        <f t="shared" si="1"/>
        <v>116.99493878754963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522.4</v>
      </c>
      <c r="E45" s="104">
        <f t="shared" si="9"/>
        <v>522.4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522.4</v>
      </c>
      <c r="E47" s="247">
        <v>522.4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167792.69</v>
      </c>
      <c r="E54" s="247">
        <v>176311.38</v>
      </c>
      <c r="F54" s="93">
        <f t="shared" si="1"/>
        <v>105.07691366054146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167792.69</v>
      </c>
      <c r="E55" s="247">
        <v>176311.38</v>
      </c>
      <c r="F55" s="93">
        <f t="shared" si="1"/>
        <v>105.07691366054146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28651.53</v>
      </c>
      <c r="E56" s="104">
        <f t="shared" si="11"/>
        <v>28651.53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28651.53</v>
      </c>
      <c r="E57" s="247">
        <v>28651.53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114731.37</v>
      </c>
      <c r="E68" s="104">
        <f t="shared" si="13"/>
        <v>137096.84</v>
      </c>
      <c r="F68" s="93">
        <f t="shared" si="1"/>
        <v>119.49377053546908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20752.439999999999</v>
      </c>
      <c r="E69" s="104">
        <f t="shared" si="14"/>
        <v>7338.5</v>
      </c>
      <c r="F69" s="93">
        <f t="shared" si="1"/>
        <v>35.362106817318832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20752.439999999999</v>
      </c>
      <c r="E70" s="104">
        <f t="shared" si="15"/>
        <v>7338.5</v>
      </c>
      <c r="F70" s="93">
        <f t="shared" si="1"/>
        <v>35.362106817318832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20752.439999999999</v>
      </c>
      <c r="E72" s="247">
        <v>7338.5</v>
      </c>
      <c r="F72" s="93">
        <f t="shared" si="1"/>
        <v>35.362106817318832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1686.75</v>
      </c>
      <c r="E78" s="104">
        <f>E79+SUM(E82:E84)-E85+E86</f>
        <v>10118.42</v>
      </c>
      <c r="F78" s="93">
        <f t="shared" si="1"/>
        <v>599.87668593448939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14.41</v>
      </c>
      <c r="E83" s="247">
        <v>575.08000000000004</v>
      </c>
      <c r="F83" s="93">
        <f t="shared" si="1"/>
        <v>3990.8396946564885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432.68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1672.34</v>
      </c>
      <c r="E86" s="247">
        <v>9110.66</v>
      </c>
      <c r="F86" s="93">
        <f t="shared" si="1"/>
        <v>544.78515134482222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6103.19</v>
      </c>
      <c r="E146" s="104">
        <f t="shared" si="26"/>
        <v>4315.42</v>
      </c>
      <c r="F146" s="93">
        <f t="shared" si="1"/>
        <v>70.707613559466452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2.63</v>
      </c>
      <c r="E147" s="247">
        <v>0</v>
      </c>
      <c r="F147" s="93">
        <f t="shared" si="1"/>
        <v>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5.46</v>
      </c>
      <c r="E148" s="247">
        <v>0</v>
      </c>
      <c r="F148" s="93">
        <f t="shared" si="1"/>
        <v>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6798.4</v>
      </c>
      <c r="E159" s="247">
        <v>5818.7</v>
      </c>
      <c r="F159" s="93">
        <f t="shared" si="1"/>
        <v>85.589256295598972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630.5</v>
      </c>
      <c r="E160" s="247">
        <v>817.12</v>
      </c>
      <c r="F160" s="93">
        <f t="shared" si="1"/>
        <v>129.59873116574147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1333.8</v>
      </c>
      <c r="E163" s="247">
        <v>2320.4</v>
      </c>
      <c r="F163" s="93">
        <f t="shared" si="1"/>
        <v>173.9691108112161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86188.99</v>
      </c>
      <c r="E170" s="104">
        <f t="shared" si="29"/>
        <v>115324.5</v>
      </c>
      <c r="F170" s="93">
        <f t="shared" si="1"/>
        <v>133.8042132759648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86188.99</v>
      </c>
      <c r="E173" s="247">
        <v>115324.5</v>
      </c>
      <c r="F173" s="93">
        <f t="shared" si="1"/>
        <v>133.8042132759648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2009520.1400000001</v>
      </c>
      <c r="E175" s="104">
        <f t="shared" si="30"/>
        <v>2031659.4100000001</v>
      </c>
      <c r="F175" s="93">
        <f t="shared" si="1"/>
        <v>101.10171923930058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103097.21</v>
      </c>
      <c r="E176" s="104">
        <f t="shared" si="31"/>
        <v>120260.56</v>
      </c>
      <c r="F176" s="93">
        <f t="shared" si="1"/>
        <v>116.64773469621534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99100.930000000008</v>
      </c>
      <c r="E177" s="104">
        <f t="shared" si="32"/>
        <v>120260.56</v>
      </c>
      <c r="F177" s="93">
        <f t="shared" si="1"/>
        <v>121.35159579228973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79764.33</v>
      </c>
      <c r="E178" s="247">
        <v>98476.88</v>
      </c>
      <c r="F178" s="93">
        <f t="shared" si="1"/>
        <v>123.45979712986997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8910.0499999999993</v>
      </c>
      <c r="E179" s="247">
        <v>11441.82</v>
      </c>
      <c r="F179" s="93">
        <f t="shared" si="1"/>
        <v>128.41476759389678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88.89</v>
      </c>
      <c r="E180" s="104">
        <f t="shared" si="33"/>
        <v>61.29</v>
      </c>
      <c r="F180" s="93">
        <f t="shared" si="1"/>
        <v>68.950388120148503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88.89</v>
      </c>
      <c r="E183" s="247">
        <v>61.29</v>
      </c>
      <c r="F183" s="93">
        <f t="shared" si="1"/>
        <v>68.950388120148503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1169.9100000000001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10337.66</v>
      </c>
      <c r="E188" s="247">
        <v>9110.66</v>
      </c>
      <c r="F188" s="93">
        <f t="shared" si="1"/>
        <v>88.130776210477038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3996.28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1906422.9300000002</v>
      </c>
      <c r="E237" s="104">
        <f t="shared" si="41"/>
        <v>1911398.85</v>
      </c>
      <c r="F237" s="93">
        <f t="shared" si="1"/>
        <v>100.26100819087401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1894788.79</v>
      </c>
      <c r="E238" s="104">
        <f t="shared" si="42"/>
        <v>1894562.59</v>
      </c>
      <c r="F238" s="93">
        <f t="shared" si="1"/>
        <v>99.988061993970305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1894788.79</v>
      </c>
      <c r="E239" s="104">
        <f t="shared" si="43"/>
        <v>1894562.59</v>
      </c>
      <c r="F239" s="93">
        <f t="shared" si="1"/>
        <v>99.988061993970305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1894788.79</v>
      </c>
      <c r="E240" s="247">
        <v>1894562.59</v>
      </c>
      <c r="F240" s="93">
        <f t="shared" si="1"/>
        <v>99.988061993970305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5539.04</v>
      </c>
      <c r="E245" s="104">
        <f t="shared" si="45"/>
        <v>12520.84</v>
      </c>
      <c r="F245" s="93">
        <f t="shared" si="1"/>
        <v>226.04711285710158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5539.04</v>
      </c>
      <c r="E246" s="104">
        <f t="shared" si="46"/>
        <v>12520.84</v>
      </c>
      <c r="F246" s="93">
        <f t="shared" si="1"/>
        <v>226.04711285710158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5539.04</v>
      </c>
      <c r="E247" s="247">
        <v>12520.84</v>
      </c>
      <c r="F247" s="93">
        <f t="shared" si="1"/>
        <v>226.04711285710158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6095.1</v>
      </c>
      <c r="E255" s="247">
        <v>4315.42</v>
      </c>
      <c r="F255" s="93">
        <f t="shared" si="1"/>
        <v>70.801463470656756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50543.55</v>
      </c>
      <c r="E259" s="104">
        <f t="shared" si="49"/>
        <v>25124.1</v>
      </c>
      <c r="F259" s="93">
        <f t="shared" si="1"/>
        <v>49.707826221149872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50543.55</v>
      </c>
      <c r="E260" s="248">
        <v>25124.1</v>
      </c>
      <c r="F260" s="97">
        <f t="shared" si="1"/>
        <v>49.707826221149872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7436.99</v>
      </c>
      <c r="E264" s="247">
        <v>6635.82</v>
      </c>
      <c r="F264" s="93">
        <f t="shared" si="50"/>
        <v>89.227227682167111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1637.63</v>
      </c>
      <c r="E268" s="247">
        <v>9110.66</v>
      </c>
      <c r="F268" s="93">
        <f t="shared" si="50"/>
        <v>556.33201638953858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34.71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99100.93</v>
      </c>
      <c r="E288" s="247">
        <v>120260.56</v>
      </c>
      <c r="F288" s="93">
        <f t="shared" si="50"/>
        <v>121.35159579228973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3996.28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8700.0300000000007</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1637.63</v>
      </c>
      <c r="E302" s="247">
        <v>9110.66</v>
      </c>
      <c r="F302" s="93">
        <f t="shared" si="50"/>
        <v>556.33201638953858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1261327.8999999999</v>
      </c>
      <c r="E114" s="81">
        <f t="shared" si="22"/>
        <v>1457697.59</v>
      </c>
      <c r="F114" s="63">
        <f t="shared" si="1"/>
        <v>115.56848857462046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1261327.8999999999</v>
      </c>
      <c r="E115" s="81">
        <f t="shared" si="23"/>
        <v>1370739.34</v>
      </c>
      <c r="F115" s="63">
        <f t="shared" si="1"/>
        <v>108.67430586447824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1261327.8999999999</v>
      </c>
      <c r="E117" s="249">
        <v>1370739.34</v>
      </c>
      <c r="F117" s="63">
        <f t="shared" si="1"/>
        <v>108.67430586447824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86958.25</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1261327.8999999999</v>
      </c>
      <c r="E141" s="106">
        <f t="shared" si="28"/>
        <v>1457697.59</v>
      </c>
      <c r="F141" s="82">
        <f t="shared" si="1"/>
        <v>115.56848857462046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30041.11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30041.11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30041.11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29293.38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747.73</v>
      </c>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103097.21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1461046.6700000002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1441003.6800000002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1173273.3899999999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147153.26999999999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615.86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108164.34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11796.82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20042.990000000002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1443883.32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1419844.05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1154560.8400000001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144621.5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643.46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106994.43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13023.82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24039.27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120260.56000000006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120260.56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120260.56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10071</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36</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35</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3315</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3317</v>
      </c>
      <c r="B1" s="384"/>
      <c r="C1" s="384"/>
    </row>
    <row r="2" spans="1:17" ht="33" customHeight="1" x14ac:dyDescent="0.2">
      <c r="A2" s="385" t="s">
        <v>3318</v>
      </c>
      <c r="B2" s="386"/>
      <c r="C2" s="378"/>
      <c r="D2" s="4"/>
      <c r="E2" s="4"/>
      <c r="F2" s="4"/>
      <c r="G2" s="4"/>
      <c r="H2" s="4"/>
      <c r="I2" s="4"/>
      <c r="J2" s="4"/>
      <c r="K2" s="4"/>
      <c r="L2" s="4"/>
      <c r="M2" s="4"/>
      <c r="N2" s="4"/>
      <c r="O2" s="4"/>
      <c r="P2" s="4"/>
      <c r="Q2" s="4"/>
    </row>
    <row r="3" spans="1:17" ht="18.75" customHeight="1" x14ac:dyDescent="0.2">
      <c r="A3" s="304" t="s">
        <v>3319</v>
      </c>
      <c r="B3" s="387" t="s">
        <v>3320</v>
      </c>
      <c r="C3" s="378"/>
      <c r="D3" s="4"/>
      <c r="E3" s="4"/>
      <c r="F3" s="4"/>
      <c r="G3" s="4"/>
      <c r="H3" s="4"/>
      <c r="I3" s="4"/>
      <c r="J3" s="4"/>
      <c r="K3" s="4"/>
      <c r="L3" s="4"/>
      <c r="M3" s="4"/>
      <c r="N3" s="4"/>
      <c r="O3" s="4"/>
      <c r="P3" s="4"/>
      <c r="Q3" s="4"/>
    </row>
    <row r="4" spans="1:17" ht="37.5" hidden="1" customHeight="1" x14ac:dyDescent="0.2">
      <c r="A4" s="305" t="s">
        <v>3321</v>
      </c>
      <c r="B4" s="377" t="s">
        <v>3322</v>
      </c>
      <c r="C4" s="378"/>
      <c r="D4" s="4"/>
      <c r="E4" s="4"/>
      <c r="F4" s="4"/>
      <c r="G4" s="4"/>
      <c r="H4" s="4"/>
      <c r="I4" s="4"/>
      <c r="J4" s="4"/>
      <c r="K4" s="4"/>
      <c r="L4" s="4"/>
      <c r="M4" s="4"/>
      <c r="N4" s="4"/>
      <c r="O4" s="4"/>
      <c r="P4" s="4"/>
      <c r="Q4" s="4"/>
    </row>
    <row r="5" spans="1:17" ht="48" hidden="1" customHeight="1" x14ac:dyDescent="0.2">
      <c r="A5" s="305" t="s">
        <v>3321</v>
      </c>
      <c r="B5" s="377" t="s">
        <v>3323</v>
      </c>
      <c r="C5" s="378"/>
      <c r="D5" s="4"/>
      <c r="E5" s="4"/>
      <c r="F5" s="4"/>
      <c r="G5" s="4"/>
      <c r="H5" s="4"/>
      <c r="I5" s="4"/>
      <c r="J5" s="4"/>
      <c r="K5" s="4"/>
      <c r="L5" s="4"/>
      <c r="M5" s="4"/>
      <c r="N5" s="4"/>
      <c r="O5" s="4"/>
      <c r="P5" s="4"/>
      <c r="Q5" s="4"/>
    </row>
    <row r="6" spans="1:17" ht="59.25" hidden="1" customHeight="1" x14ac:dyDescent="0.2">
      <c r="A6" s="305" t="s">
        <v>3321</v>
      </c>
      <c r="B6" s="377" t="s">
        <v>3324</v>
      </c>
      <c r="C6" s="378"/>
      <c r="D6" s="4"/>
      <c r="E6" s="4"/>
      <c r="F6" s="4"/>
      <c r="G6" s="4"/>
      <c r="H6" s="4"/>
      <c r="I6" s="4"/>
      <c r="J6" s="4"/>
      <c r="K6" s="4"/>
      <c r="L6" s="4"/>
      <c r="M6" s="4"/>
      <c r="N6" s="4"/>
      <c r="O6" s="4"/>
      <c r="P6" s="4"/>
      <c r="Q6" s="4"/>
    </row>
    <row r="7" spans="1:17" ht="48" hidden="1" customHeight="1" x14ac:dyDescent="0.2">
      <c r="A7" s="305" t="s">
        <v>3325</v>
      </c>
      <c r="B7" s="377" t="s">
        <v>3326</v>
      </c>
      <c r="C7" s="378"/>
      <c r="D7" s="4"/>
      <c r="E7" s="4"/>
      <c r="F7" s="4"/>
      <c r="G7" s="4"/>
      <c r="H7" s="4"/>
      <c r="I7" s="4"/>
      <c r="J7" s="4"/>
      <c r="K7" s="4"/>
      <c r="L7" s="4"/>
      <c r="M7" s="4"/>
      <c r="N7" s="4"/>
      <c r="O7" s="4"/>
      <c r="P7" s="4"/>
      <c r="Q7" s="4"/>
    </row>
    <row r="8" spans="1:17" ht="41.25" hidden="1" customHeight="1" x14ac:dyDescent="0.2">
      <c r="A8" s="305" t="s">
        <v>3327</v>
      </c>
      <c r="B8" s="377" t="s">
        <v>3328</v>
      </c>
      <c r="C8" s="378"/>
      <c r="D8" s="4"/>
      <c r="E8" s="4"/>
      <c r="F8" s="4"/>
      <c r="G8" s="4"/>
      <c r="H8" s="4"/>
      <c r="I8" s="4"/>
      <c r="J8" s="4"/>
      <c r="K8" s="4"/>
      <c r="L8" s="4"/>
      <c r="M8" s="4"/>
      <c r="N8" s="4"/>
      <c r="O8" s="4"/>
      <c r="P8" s="4"/>
      <c r="Q8" s="4"/>
    </row>
    <row r="9" spans="1:17" ht="59.25" hidden="1" customHeight="1" x14ac:dyDescent="0.2">
      <c r="A9" s="305" t="s">
        <v>3329</v>
      </c>
      <c r="B9" s="377" t="s">
        <v>3330</v>
      </c>
      <c r="C9" s="378"/>
      <c r="D9" s="4"/>
      <c r="E9" s="4"/>
      <c r="F9" s="4"/>
      <c r="G9" s="4"/>
      <c r="H9" s="4"/>
      <c r="I9" s="4"/>
      <c r="J9" s="4"/>
      <c r="K9" s="4"/>
      <c r="L9" s="4"/>
      <c r="M9" s="4"/>
      <c r="N9" s="4"/>
      <c r="O9" s="4"/>
      <c r="P9" s="4"/>
      <c r="Q9" s="4"/>
    </row>
    <row r="10" spans="1:17" ht="61.5" hidden="1" customHeight="1" x14ac:dyDescent="0.2">
      <c r="A10" s="305" t="s">
        <v>3329</v>
      </c>
      <c r="B10" s="377" t="s">
        <v>3331</v>
      </c>
      <c r="C10" s="378"/>
      <c r="D10" s="4"/>
      <c r="E10" s="4"/>
      <c r="F10" s="4"/>
      <c r="G10" s="4"/>
      <c r="H10" s="4"/>
      <c r="I10" s="4"/>
      <c r="J10" s="4"/>
      <c r="K10" s="4"/>
      <c r="L10" s="4"/>
      <c r="M10" s="4"/>
      <c r="N10" s="4"/>
      <c r="O10" s="4"/>
      <c r="P10" s="4"/>
      <c r="Q10" s="4"/>
    </row>
    <row r="11" spans="1:17" ht="43.5" hidden="1" customHeight="1" x14ac:dyDescent="0.2">
      <c r="A11" s="305" t="s">
        <v>3329</v>
      </c>
      <c r="B11" s="377" t="s">
        <v>3332</v>
      </c>
      <c r="C11" s="378"/>
      <c r="D11" s="4"/>
      <c r="E11" s="4"/>
      <c r="F11" s="4"/>
      <c r="G11" s="4"/>
      <c r="H11" s="4"/>
      <c r="I11" s="4"/>
      <c r="J11" s="4"/>
      <c r="K11" s="4"/>
      <c r="L11" s="4"/>
      <c r="M11" s="4"/>
      <c r="N11" s="4"/>
      <c r="O11" s="4"/>
      <c r="P11" s="4"/>
      <c r="Q11" s="4"/>
    </row>
    <row r="12" spans="1:17" ht="27.75" hidden="1" customHeight="1" x14ac:dyDescent="0.2">
      <c r="A12" s="305" t="s">
        <v>3333</v>
      </c>
      <c r="B12" s="377" t="s">
        <v>3334</v>
      </c>
      <c r="C12" s="378"/>
      <c r="D12" s="4"/>
      <c r="E12" s="4"/>
      <c r="F12" s="4"/>
      <c r="G12" s="4"/>
      <c r="H12" s="4"/>
      <c r="I12" s="4"/>
      <c r="J12" s="4"/>
      <c r="K12" s="4"/>
      <c r="L12" s="4"/>
      <c r="M12" s="4"/>
      <c r="N12" s="4"/>
      <c r="O12" s="4"/>
      <c r="P12" s="4"/>
      <c r="Q12" s="4"/>
    </row>
    <row r="13" spans="1:17" ht="27.75" hidden="1" customHeight="1" x14ac:dyDescent="0.2">
      <c r="A13" s="305" t="s">
        <v>3335</v>
      </c>
      <c r="B13" s="377" t="s">
        <v>3336</v>
      </c>
      <c r="C13" s="378"/>
      <c r="D13" s="4"/>
      <c r="E13" s="4"/>
      <c r="F13" s="4"/>
      <c r="G13" s="4"/>
      <c r="H13" s="4"/>
      <c r="I13" s="4"/>
      <c r="J13" s="4"/>
      <c r="K13" s="4"/>
      <c r="L13" s="4"/>
      <c r="M13" s="4"/>
      <c r="N13" s="4"/>
      <c r="O13" s="4"/>
      <c r="P13" s="4"/>
      <c r="Q13" s="4"/>
    </row>
    <row r="14" spans="1:17" ht="45.75" hidden="1" customHeight="1" x14ac:dyDescent="0.2">
      <c r="A14" s="305" t="s">
        <v>3337</v>
      </c>
      <c r="B14" s="377" t="s">
        <v>3338</v>
      </c>
      <c r="C14" s="378"/>
      <c r="D14" s="4"/>
      <c r="E14" s="4"/>
      <c r="F14" s="4"/>
      <c r="G14" s="4"/>
      <c r="H14" s="4"/>
      <c r="I14" s="4"/>
      <c r="J14" s="4"/>
      <c r="K14" s="4"/>
      <c r="L14" s="4"/>
      <c r="M14" s="4"/>
      <c r="N14" s="4"/>
      <c r="O14" s="4"/>
      <c r="P14" s="4"/>
      <c r="Q14" s="4"/>
    </row>
    <row r="15" spans="1:17" ht="45.75" hidden="1" customHeight="1" x14ac:dyDescent="0.2">
      <c r="A15" s="305" t="s">
        <v>3339</v>
      </c>
      <c r="B15" s="377" t="s">
        <v>3340</v>
      </c>
      <c r="C15" s="378"/>
      <c r="D15" s="4"/>
      <c r="E15" s="4"/>
      <c r="F15" s="4"/>
      <c r="G15" s="4"/>
      <c r="H15" s="4"/>
      <c r="I15" s="4"/>
      <c r="J15" s="4"/>
      <c r="K15" s="4"/>
      <c r="L15" s="4"/>
      <c r="M15" s="4"/>
      <c r="N15" s="4"/>
      <c r="O15" s="4"/>
      <c r="P15" s="4"/>
      <c r="Q15" s="4"/>
    </row>
    <row r="16" spans="1:17" ht="51" hidden="1" customHeight="1" x14ac:dyDescent="0.2">
      <c r="A16" s="305" t="s">
        <v>3341</v>
      </c>
      <c r="B16" s="377" t="s">
        <v>3342</v>
      </c>
      <c r="C16" s="378"/>
      <c r="D16" s="4"/>
      <c r="E16" s="4"/>
      <c r="F16" s="4"/>
      <c r="G16" s="4"/>
      <c r="H16" s="4"/>
      <c r="I16" s="4"/>
      <c r="J16" s="4"/>
      <c r="K16" s="4"/>
      <c r="L16" s="4"/>
      <c r="M16" s="4"/>
      <c r="N16" s="4"/>
      <c r="O16" s="4"/>
      <c r="P16" s="4"/>
      <c r="Q16" s="4"/>
    </row>
    <row r="17" spans="1:17" ht="27.75" hidden="1" customHeight="1" x14ac:dyDescent="0.2">
      <c r="A17" s="305" t="s">
        <v>3343</v>
      </c>
      <c r="B17" s="377" t="s">
        <v>3344</v>
      </c>
      <c r="C17" s="378"/>
      <c r="D17" s="4"/>
      <c r="E17" s="4"/>
      <c r="F17" s="4"/>
      <c r="G17" s="4"/>
      <c r="H17" s="4"/>
      <c r="I17" s="4"/>
      <c r="J17" s="4"/>
      <c r="K17" s="4"/>
      <c r="L17" s="4"/>
      <c r="M17" s="4"/>
      <c r="N17" s="4"/>
      <c r="O17" s="4"/>
      <c r="P17" s="4"/>
      <c r="Q17" s="4"/>
    </row>
    <row r="18" spans="1:17" ht="27.75" hidden="1" customHeight="1" x14ac:dyDescent="0.2">
      <c r="A18" s="305" t="s">
        <v>3345</v>
      </c>
      <c r="B18" s="377" t="s">
        <v>3346</v>
      </c>
      <c r="C18" s="378"/>
      <c r="D18" s="4"/>
      <c r="E18" s="4"/>
      <c r="F18" s="4"/>
      <c r="G18" s="4"/>
      <c r="H18" s="4"/>
      <c r="I18" s="4"/>
      <c r="J18" s="4"/>
      <c r="K18" s="4"/>
      <c r="L18" s="4"/>
      <c r="M18" s="4"/>
      <c r="N18" s="4"/>
      <c r="O18" s="4"/>
      <c r="P18" s="4"/>
      <c r="Q18" s="4"/>
    </row>
    <row r="19" spans="1:17" ht="45" hidden="1" customHeight="1" x14ac:dyDescent="0.2">
      <c r="A19" s="305" t="s">
        <v>3345</v>
      </c>
      <c r="B19" s="377" t="s">
        <v>3347</v>
      </c>
      <c r="C19" s="378"/>
      <c r="D19" s="4"/>
      <c r="E19" s="4"/>
      <c r="F19" s="4"/>
      <c r="G19" s="4"/>
      <c r="H19" s="4"/>
      <c r="I19" s="4"/>
      <c r="J19" s="4"/>
      <c r="K19" s="4"/>
      <c r="L19" s="4"/>
      <c r="M19" s="4"/>
      <c r="N19" s="4"/>
      <c r="O19" s="4"/>
      <c r="P19" s="4"/>
      <c r="Q19" s="4"/>
    </row>
    <row r="20" spans="1:17" ht="45" hidden="1" customHeight="1" x14ac:dyDescent="0.2">
      <c r="A20" s="305" t="s">
        <v>3348</v>
      </c>
      <c r="B20" s="377" t="s">
        <v>3349</v>
      </c>
      <c r="C20" s="378"/>
      <c r="D20" s="4"/>
      <c r="E20" s="4"/>
      <c r="F20" s="4"/>
      <c r="G20" s="4"/>
      <c r="H20" s="4"/>
      <c r="I20" s="4"/>
      <c r="J20" s="4"/>
      <c r="K20" s="4"/>
      <c r="L20" s="4"/>
      <c r="M20" s="4"/>
      <c r="N20" s="4"/>
      <c r="O20" s="4"/>
      <c r="P20" s="4"/>
      <c r="Q20" s="4"/>
    </row>
    <row r="21" spans="1:17" ht="30" hidden="1" customHeight="1" x14ac:dyDescent="0.2">
      <c r="A21" s="305" t="s">
        <v>3350</v>
      </c>
      <c r="B21" s="377" t="s">
        <v>3351</v>
      </c>
      <c r="C21" s="378"/>
      <c r="D21" s="4"/>
      <c r="E21" s="4"/>
      <c r="F21" s="4"/>
      <c r="G21" s="4"/>
      <c r="H21" s="4"/>
      <c r="I21" s="4"/>
      <c r="J21" s="4"/>
      <c r="K21" s="4"/>
      <c r="L21" s="4"/>
      <c r="M21" s="4"/>
      <c r="N21" s="4"/>
      <c r="O21" s="4"/>
      <c r="P21" s="4"/>
      <c r="Q21" s="4"/>
    </row>
    <row r="22" spans="1:17" ht="30" hidden="1" customHeight="1" x14ac:dyDescent="0.2">
      <c r="A22" s="305" t="s">
        <v>3352</v>
      </c>
      <c r="B22" s="377" t="s">
        <v>3353</v>
      </c>
      <c r="C22" s="378"/>
      <c r="D22" s="4"/>
      <c r="E22" s="4"/>
      <c r="F22" s="4"/>
      <c r="G22" s="4"/>
      <c r="H22" s="4"/>
      <c r="I22" s="4"/>
      <c r="J22" s="4"/>
      <c r="K22" s="4"/>
      <c r="L22" s="4"/>
      <c r="M22" s="4"/>
      <c r="N22" s="4"/>
      <c r="O22" s="4"/>
      <c r="P22" s="4"/>
      <c r="Q22" s="4"/>
    </row>
    <row r="23" spans="1:17" ht="30" hidden="1" customHeight="1" x14ac:dyDescent="0.2">
      <c r="A23" s="305" t="s">
        <v>3354</v>
      </c>
      <c r="B23" s="377" t="s">
        <v>3355</v>
      </c>
      <c r="C23" s="378"/>
      <c r="D23" s="4"/>
      <c r="E23" s="4"/>
      <c r="F23" s="4"/>
      <c r="G23" s="4"/>
      <c r="H23" s="4"/>
      <c r="I23" s="4"/>
      <c r="J23" s="4"/>
      <c r="K23" s="4"/>
      <c r="L23" s="4"/>
      <c r="M23" s="4"/>
      <c r="N23" s="4"/>
      <c r="O23" s="4"/>
      <c r="P23" s="4"/>
      <c r="Q23" s="4"/>
    </row>
    <row r="24" spans="1:17" ht="30" hidden="1" customHeight="1" x14ac:dyDescent="0.2">
      <c r="A24" s="305" t="s">
        <v>3356</v>
      </c>
      <c r="B24" s="377" t="s">
        <v>3357</v>
      </c>
      <c r="C24" s="378"/>
      <c r="D24" s="4"/>
      <c r="E24" s="4"/>
      <c r="F24" s="4"/>
      <c r="G24" s="4"/>
      <c r="H24" s="4"/>
      <c r="I24" s="4"/>
      <c r="J24" s="4"/>
      <c r="K24" s="4"/>
      <c r="L24" s="4"/>
      <c r="M24" s="4"/>
      <c r="N24" s="4"/>
      <c r="O24" s="4"/>
      <c r="P24" s="4"/>
      <c r="Q24" s="4"/>
    </row>
    <row r="25" spans="1:17" ht="30" hidden="1" customHeight="1" x14ac:dyDescent="0.2">
      <c r="A25" s="305" t="s">
        <v>3358</v>
      </c>
      <c r="B25" s="377" t="s">
        <v>3359</v>
      </c>
      <c r="C25" s="378"/>
      <c r="D25" s="4"/>
      <c r="E25" s="4"/>
      <c r="F25" s="4"/>
      <c r="G25" s="4"/>
      <c r="H25" s="4"/>
      <c r="I25" s="4"/>
      <c r="J25" s="4"/>
      <c r="K25" s="4"/>
      <c r="L25" s="4"/>
      <c r="M25" s="4"/>
      <c r="N25" s="4"/>
      <c r="O25" s="4"/>
      <c r="P25" s="4"/>
      <c r="Q25" s="4"/>
    </row>
    <row r="26" spans="1:17" ht="30" hidden="1" customHeight="1" x14ac:dyDescent="0.2">
      <c r="A26" s="305" t="s">
        <v>3360</v>
      </c>
      <c r="B26" s="377" t="s">
        <v>3361</v>
      </c>
      <c r="C26" s="378"/>
      <c r="D26" s="4"/>
      <c r="E26" s="4"/>
      <c r="F26" s="4"/>
      <c r="G26" s="4"/>
      <c r="H26" s="4"/>
      <c r="I26" s="4"/>
      <c r="J26" s="4"/>
      <c r="K26" s="4"/>
      <c r="L26" s="4"/>
      <c r="M26" s="4"/>
      <c r="N26" s="4"/>
      <c r="O26" s="4"/>
      <c r="P26" s="4"/>
      <c r="Q26" s="4"/>
    </row>
    <row r="27" spans="1:17" ht="70.5" hidden="1" customHeight="1" x14ac:dyDescent="0.2">
      <c r="A27" s="305" t="s">
        <v>3362</v>
      </c>
      <c r="B27" s="377" t="s">
        <v>3363</v>
      </c>
      <c r="C27" s="378"/>
      <c r="D27" s="4"/>
      <c r="E27" s="4"/>
      <c r="F27" s="4"/>
      <c r="G27" s="4"/>
      <c r="H27" s="4"/>
      <c r="I27" s="4"/>
      <c r="J27" s="4"/>
      <c r="K27" s="4"/>
      <c r="L27" s="4"/>
      <c r="M27" s="4"/>
      <c r="N27" s="4"/>
      <c r="O27" s="4"/>
      <c r="P27" s="4"/>
      <c r="Q27" s="4"/>
    </row>
    <row r="28" spans="1:17" ht="48" hidden="1" customHeight="1" x14ac:dyDescent="0.2">
      <c r="A28" s="305" t="s">
        <v>3364</v>
      </c>
      <c r="B28" s="377" t="s">
        <v>3365</v>
      </c>
      <c r="C28" s="378"/>
      <c r="D28" s="4"/>
      <c r="E28" s="4"/>
      <c r="F28" s="4"/>
      <c r="G28" s="4"/>
      <c r="H28" s="4"/>
      <c r="I28" s="4"/>
      <c r="J28" s="4"/>
      <c r="K28" s="4"/>
      <c r="L28" s="4"/>
      <c r="M28" s="4"/>
      <c r="N28" s="4"/>
      <c r="O28" s="4"/>
      <c r="P28" s="4"/>
      <c r="Q28" s="4"/>
    </row>
    <row r="29" spans="1:17" ht="100.5" hidden="1" customHeight="1" x14ac:dyDescent="0.2">
      <c r="A29" s="305" t="s">
        <v>3366</v>
      </c>
      <c r="B29" s="377" t="s">
        <v>3367</v>
      </c>
      <c r="C29" s="378"/>
      <c r="D29" s="4"/>
      <c r="E29" s="4"/>
      <c r="F29" s="4"/>
      <c r="G29" s="4"/>
      <c r="H29" s="4"/>
      <c r="I29" s="4"/>
      <c r="J29" s="4"/>
      <c r="K29" s="4"/>
      <c r="L29" s="4"/>
      <c r="M29" s="4"/>
      <c r="N29" s="4"/>
      <c r="O29" s="4"/>
      <c r="P29" s="4"/>
      <c r="Q29" s="4"/>
    </row>
    <row r="30" spans="1:17" ht="45" hidden="1" customHeight="1" x14ac:dyDescent="0.2">
      <c r="A30" s="305" t="s">
        <v>3368</v>
      </c>
      <c r="B30" s="377" t="s">
        <v>3369</v>
      </c>
      <c r="C30" s="378"/>
      <c r="D30" s="4"/>
      <c r="E30" s="4"/>
      <c r="F30" s="4"/>
      <c r="G30" s="4"/>
      <c r="H30" s="4"/>
      <c r="I30" s="4"/>
      <c r="J30" s="4"/>
      <c r="K30" s="4"/>
      <c r="L30" s="4"/>
      <c r="M30" s="4"/>
      <c r="N30" s="4"/>
      <c r="O30" s="4"/>
      <c r="P30" s="4"/>
      <c r="Q30" s="4"/>
    </row>
    <row r="31" spans="1:17" ht="45" hidden="1" customHeight="1" x14ac:dyDescent="0.2">
      <c r="A31" s="305" t="s">
        <v>3370</v>
      </c>
      <c r="B31" s="377" t="s">
        <v>3371</v>
      </c>
      <c r="C31" s="378"/>
      <c r="D31" s="4"/>
      <c r="E31" s="4"/>
      <c r="F31" s="4"/>
      <c r="G31" s="4"/>
      <c r="H31" s="4"/>
      <c r="I31" s="4"/>
      <c r="J31" s="4"/>
      <c r="K31" s="4"/>
      <c r="L31" s="4"/>
      <c r="M31" s="4"/>
      <c r="N31" s="4"/>
      <c r="O31" s="4"/>
      <c r="P31" s="4"/>
      <c r="Q31" s="4"/>
    </row>
    <row r="32" spans="1:17" ht="45" hidden="1" customHeight="1" x14ac:dyDescent="0.2">
      <c r="A32" s="305" t="s">
        <v>3372</v>
      </c>
      <c r="B32" s="377" t="s">
        <v>3373</v>
      </c>
      <c r="C32" s="378"/>
      <c r="D32" s="4"/>
      <c r="E32" s="4"/>
      <c r="F32" s="4"/>
      <c r="G32" s="4"/>
      <c r="H32" s="4"/>
      <c r="I32" s="4"/>
      <c r="J32" s="4"/>
      <c r="K32" s="4"/>
      <c r="L32" s="4"/>
      <c r="M32" s="4"/>
      <c r="N32" s="4"/>
      <c r="O32" s="4"/>
      <c r="P32" s="4"/>
      <c r="Q32" s="4"/>
    </row>
    <row r="33" spans="1:17" ht="72" hidden="1" customHeight="1" x14ac:dyDescent="0.2">
      <c r="A33" s="305" t="s">
        <v>3374</v>
      </c>
      <c r="B33" s="377" t="s">
        <v>3375</v>
      </c>
      <c r="C33" s="378"/>
      <c r="D33" s="4"/>
      <c r="E33" s="4"/>
      <c r="F33" s="4"/>
      <c r="G33" s="4"/>
      <c r="H33" s="4"/>
      <c r="I33" s="4"/>
      <c r="J33" s="4"/>
      <c r="K33" s="4"/>
      <c r="L33" s="4"/>
      <c r="M33" s="4"/>
      <c r="N33" s="4"/>
      <c r="O33" s="4"/>
      <c r="P33" s="4"/>
      <c r="Q33" s="4"/>
    </row>
    <row r="34" spans="1:17" ht="79.5" hidden="1" customHeight="1" x14ac:dyDescent="0.2">
      <c r="A34" s="305" t="s">
        <v>3376</v>
      </c>
      <c r="B34" s="377" t="s">
        <v>3377</v>
      </c>
      <c r="C34" s="378"/>
      <c r="D34" s="4"/>
      <c r="E34" s="4"/>
      <c r="F34" s="4"/>
      <c r="G34" s="4"/>
      <c r="H34" s="4"/>
      <c r="I34" s="4"/>
      <c r="J34" s="4"/>
      <c r="K34" s="4"/>
      <c r="L34" s="4"/>
      <c r="M34" s="4"/>
      <c r="N34" s="4"/>
      <c r="O34" s="4"/>
      <c r="P34" s="4"/>
      <c r="Q34" s="4"/>
    </row>
    <row r="35" spans="1:17" ht="70.5" hidden="1" customHeight="1" x14ac:dyDescent="0.2">
      <c r="A35" s="305" t="s">
        <v>3378</v>
      </c>
      <c r="B35" s="377" t="s">
        <v>3379</v>
      </c>
      <c r="C35" s="378"/>
      <c r="D35" s="4"/>
      <c r="E35" s="4"/>
      <c r="F35" s="4"/>
      <c r="G35" s="4"/>
      <c r="H35" s="4"/>
      <c r="I35" s="4"/>
      <c r="J35" s="4"/>
      <c r="K35" s="4"/>
      <c r="L35" s="4"/>
      <c r="M35" s="4"/>
      <c r="N35" s="4"/>
      <c r="O35" s="4"/>
      <c r="P35" s="4"/>
      <c r="Q35" s="4"/>
    </row>
    <row r="36" spans="1:17" ht="45.75" hidden="1" customHeight="1" x14ac:dyDescent="0.2">
      <c r="A36" s="305" t="s">
        <v>3380</v>
      </c>
      <c r="B36" s="377" t="s">
        <v>3381</v>
      </c>
      <c r="C36" s="378"/>
      <c r="D36" s="4"/>
      <c r="E36" s="4"/>
      <c r="F36" s="4"/>
      <c r="G36" s="4"/>
      <c r="H36" s="4"/>
      <c r="I36" s="4"/>
      <c r="J36" s="4"/>
      <c r="K36" s="4"/>
      <c r="L36" s="4"/>
      <c r="M36" s="4"/>
      <c r="N36" s="4"/>
      <c r="O36" s="4"/>
      <c r="P36" s="4"/>
      <c r="Q36" s="4"/>
    </row>
    <row r="37" spans="1:17" ht="54.75" hidden="1" customHeight="1" x14ac:dyDescent="0.2">
      <c r="A37" s="305" t="s">
        <v>3382</v>
      </c>
      <c r="B37" s="377" t="s">
        <v>3383</v>
      </c>
      <c r="C37" s="378"/>
      <c r="D37" s="4"/>
      <c r="E37" s="4"/>
      <c r="F37" s="4"/>
      <c r="G37" s="4"/>
      <c r="H37" s="4"/>
      <c r="I37" s="4"/>
      <c r="J37" s="4"/>
      <c r="K37" s="4"/>
      <c r="L37" s="4"/>
      <c r="M37" s="4"/>
      <c r="N37" s="4"/>
      <c r="O37" s="4"/>
      <c r="P37" s="4"/>
      <c r="Q37" s="4"/>
    </row>
    <row r="38" spans="1:17" ht="37.5" hidden="1" customHeight="1" x14ac:dyDescent="0.2">
      <c r="A38" s="305" t="s">
        <v>3384</v>
      </c>
      <c r="B38" s="377" t="s">
        <v>3385</v>
      </c>
      <c r="C38" s="378"/>
      <c r="D38" s="4"/>
      <c r="E38" s="4"/>
      <c r="F38" s="4"/>
      <c r="G38" s="4"/>
      <c r="H38" s="4"/>
      <c r="I38" s="4"/>
      <c r="J38" s="4"/>
      <c r="K38" s="4"/>
      <c r="L38" s="4"/>
      <c r="M38" s="4"/>
      <c r="N38" s="4"/>
      <c r="O38" s="4"/>
      <c r="P38" s="4"/>
      <c r="Q38" s="4"/>
    </row>
    <row r="39" spans="1:17" ht="61.5" hidden="1" customHeight="1" x14ac:dyDescent="0.2">
      <c r="A39" s="305" t="s">
        <v>3386</v>
      </c>
      <c r="B39" s="377" t="s">
        <v>3387</v>
      </c>
      <c r="C39" s="378"/>
      <c r="D39" s="4"/>
      <c r="E39" s="4"/>
      <c r="F39" s="4"/>
      <c r="G39" s="4"/>
      <c r="H39" s="4"/>
      <c r="I39" s="4"/>
      <c r="J39" s="4"/>
      <c r="K39" s="4"/>
      <c r="L39" s="4"/>
      <c r="M39" s="4"/>
      <c r="N39" s="4"/>
      <c r="O39" s="4"/>
      <c r="P39" s="4"/>
      <c r="Q39" s="4"/>
    </row>
    <row r="40" spans="1:17" ht="53.25" hidden="1" customHeight="1" x14ac:dyDescent="0.2">
      <c r="A40" s="305" t="s">
        <v>3388</v>
      </c>
      <c r="B40" s="377" t="s">
        <v>3389</v>
      </c>
      <c r="C40" s="378"/>
      <c r="D40" s="4"/>
      <c r="E40" s="4"/>
      <c r="F40" s="4"/>
      <c r="G40" s="4"/>
      <c r="H40" s="4"/>
      <c r="I40" s="4"/>
      <c r="J40" s="4"/>
      <c r="K40" s="4"/>
      <c r="L40" s="4"/>
      <c r="M40" s="4"/>
      <c r="N40" s="4"/>
      <c r="O40" s="4"/>
      <c r="P40" s="4"/>
      <c r="Q40" s="4"/>
    </row>
    <row r="41" spans="1:17" ht="73.5" hidden="1" customHeight="1" x14ac:dyDescent="0.2">
      <c r="A41" s="305" t="s">
        <v>3390</v>
      </c>
      <c r="B41" s="377" t="s">
        <v>3391</v>
      </c>
      <c r="C41" s="378"/>
      <c r="D41" s="4"/>
      <c r="E41" s="4"/>
      <c r="F41" s="4"/>
      <c r="G41" s="4"/>
      <c r="H41" s="4"/>
      <c r="I41" s="4"/>
      <c r="J41" s="4"/>
      <c r="K41" s="4"/>
      <c r="L41" s="4"/>
      <c r="M41" s="4"/>
      <c r="N41" s="4"/>
      <c r="O41" s="4"/>
      <c r="P41" s="4"/>
      <c r="Q41" s="4"/>
    </row>
    <row r="42" spans="1:17" ht="57.75" hidden="1" customHeight="1" x14ac:dyDescent="0.2">
      <c r="A42" s="305" t="s">
        <v>3392</v>
      </c>
      <c r="B42" s="377" t="s">
        <v>3393</v>
      </c>
      <c r="C42" s="378"/>
      <c r="D42" s="4"/>
      <c r="E42" s="4"/>
      <c r="F42" s="4"/>
      <c r="G42" s="4"/>
      <c r="H42" s="4"/>
      <c r="I42" s="4"/>
      <c r="J42" s="4"/>
      <c r="K42" s="4"/>
      <c r="L42" s="4"/>
      <c r="M42" s="4"/>
      <c r="N42" s="4"/>
      <c r="O42" s="4"/>
      <c r="P42" s="4"/>
      <c r="Q42" s="4"/>
    </row>
    <row r="43" spans="1:17" ht="84" hidden="1" customHeight="1" x14ac:dyDescent="0.2">
      <c r="A43" s="305" t="s">
        <v>3394</v>
      </c>
      <c r="B43" s="377" t="s">
        <v>3395</v>
      </c>
      <c r="C43" s="378"/>
      <c r="D43" s="4"/>
      <c r="E43" s="4"/>
      <c r="F43" s="4"/>
      <c r="G43" s="4"/>
      <c r="H43" s="4"/>
      <c r="I43" s="4"/>
      <c r="J43" s="4"/>
      <c r="K43" s="4"/>
      <c r="L43" s="4"/>
      <c r="M43" s="4"/>
      <c r="N43" s="4"/>
      <c r="O43" s="4"/>
      <c r="P43" s="4"/>
      <c r="Q43" s="4"/>
    </row>
    <row r="44" spans="1:17" ht="48" hidden="1" customHeight="1" x14ac:dyDescent="0.2">
      <c r="A44" s="305" t="s">
        <v>3396</v>
      </c>
      <c r="B44" s="377" t="s">
        <v>3397</v>
      </c>
      <c r="C44" s="378"/>
      <c r="D44" s="4"/>
      <c r="E44" s="4"/>
      <c r="F44" s="4"/>
      <c r="G44" s="4"/>
      <c r="H44" s="4"/>
      <c r="I44" s="4"/>
      <c r="J44" s="4"/>
      <c r="K44" s="4"/>
      <c r="L44" s="4"/>
      <c r="M44" s="4"/>
      <c r="N44" s="4"/>
      <c r="O44" s="4"/>
      <c r="P44" s="4"/>
      <c r="Q44" s="4"/>
    </row>
    <row r="45" spans="1:17" ht="57" hidden="1" customHeight="1" x14ac:dyDescent="0.2">
      <c r="A45" s="305" t="s">
        <v>3398</v>
      </c>
      <c r="B45" s="377" t="s">
        <v>3399</v>
      </c>
      <c r="C45" s="378"/>
      <c r="D45" s="4"/>
      <c r="E45" s="4"/>
      <c r="F45" s="4"/>
      <c r="G45" s="4"/>
      <c r="H45" s="4"/>
      <c r="I45" s="4"/>
      <c r="J45" s="4"/>
      <c r="K45" s="4"/>
      <c r="L45" s="4"/>
      <c r="M45" s="4"/>
      <c r="N45" s="4"/>
      <c r="O45" s="4"/>
      <c r="P45" s="4"/>
      <c r="Q45" s="4"/>
    </row>
    <row r="46" spans="1:17" ht="73.5" hidden="1" customHeight="1" x14ac:dyDescent="0.2">
      <c r="A46" s="305" t="s">
        <v>3400</v>
      </c>
      <c r="B46" s="382" t="s">
        <v>3401</v>
      </c>
      <c r="C46" s="378"/>
      <c r="D46" s="41"/>
      <c r="E46" s="4"/>
      <c r="F46" s="4"/>
      <c r="G46" s="4"/>
      <c r="H46" s="4"/>
      <c r="I46" s="4"/>
      <c r="J46" s="4"/>
      <c r="K46" s="4"/>
      <c r="L46" s="4"/>
      <c r="M46" s="4"/>
      <c r="N46" s="4"/>
      <c r="O46" s="4"/>
      <c r="P46" s="4"/>
      <c r="Q46" s="4"/>
    </row>
    <row r="47" spans="1:17" ht="66" hidden="1" customHeight="1" x14ac:dyDescent="0.2">
      <c r="A47" s="46" t="s">
        <v>3402</v>
      </c>
      <c r="B47" s="383" t="s">
        <v>3403</v>
      </c>
      <c r="C47" s="383"/>
      <c r="D47" s="4"/>
      <c r="E47" s="4"/>
      <c r="F47" s="4"/>
      <c r="G47" s="4"/>
      <c r="H47" s="4"/>
      <c r="I47" s="4"/>
      <c r="J47" s="4"/>
      <c r="K47" s="4"/>
      <c r="L47" s="4"/>
      <c r="M47" s="4"/>
      <c r="N47" s="4"/>
      <c r="O47" s="4"/>
      <c r="P47" s="4"/>
      <c r="Q47" s="4"/>
    </row>
    <row r="48" spans="1:17" ht="123.75" customHeight="1" x14ac:dyDescent="0.2">
      <c r="A48" s="267" t="s">
        <v>3404</v>
      </c>
      <c r="B48" s="381" t="s">
        <v>3405</v>
      </c>
      <c r="C48" s="380"/>
      <c r="D48" s="4"/>
      <c r="E48" s="4"/>
      <c r="F48" s="4"/>
      <c r="G48" s="4"/>
      <c r="H48" s="4"/>
      <c r="I48" s="4"/>
      <c r="J48" s="4"/>
      <c r="K48" s="4"/>
      <c r="L48" s="4"/>
      <c r="M48" s="4"/>
      <c r="N48" s="4"/>
      <c r="O48" s="4"/>
      <c r="P48" s="4"/>
      <c r="Q48" s="4"/>
    </row>
    <row r="49" spans="1:17" ht="34.5" customHeight="1" x14ac:dyDescent="0.2">
      <c r="A49" s="267" t="s">
        <v>3406</v>
      </c>
      <c r="B49" s="379" t="s">
        <v>3407</v>
      </c>
      <c r="C49" s="380"/>
      <c r="D49" s="4"/>
      <c r="E49" s="4"/>
      <c r="F49" s="4"/>
      <c r="G49" s="4"/>
      <c r="H49" s="4"/>
      <c r="I49" s="4"/>
      <c r="J49" s="4"/>
      <c r="K49" s="4"/>
      <c r="L49" s="4"/>
      <c r="M49" s="4"/>
      <c r="N49" s="4"/>
      <c r="O49" s="4"/>
      <c r="P49" s="4"/>
      <c r="Q49" s="4"/>
    </row>
    <row r="50" spans="1:17" ht="34.5" customHeight="1" x14ac:dyDescent="0.2">
      <c r="A50" s="267" t="s">
        <v>3408</v>
      </c>
      <c r="B50" s="379" t="s">
        <v>3409</v>
      </c>
      <c r="C50" s="380"/>
      <c r="D50" s="4"/>
      <c r="E50" s="4"/>
      <c r="F50" s="4"/>
      <c r="G50" s="4"/>
      <c r="H50" s="4"/>
      <c r="I50" s="4"/>
      <c r="J50" s="4"/>
      <c r="K50" s="4"/>
      <c r="L50" s="4"/>
      <c r="M50" s="4"/>
      <c r="N50" s="4"/>
      <c r="O50" s="4"/>
      <c r="P50" s="4"/>
      <c r="Q50" s="4"/>
    </row>
    <row r="51" spans="1:17" ht="31.5" customHeight="1" x14ac:dyDescent="0.2">
      <c r="A51" s="306" t="s">
        <v>3410</v>
      </c>
      <c r="B51" s="377" t="s">
        <v>3411</v>
      </c>
      <c r="C51" s="378"/>
      <c r="D51" s="4"/>
      <c r="E51" s="4"/>
      <c r="F51" s="4"/>
      <c r="G51" s="4"/>
      <c r="H51" s="4"/>
      <c r="I51" s="4"/>
      <c r="J51" s="4"/>
      <c r="K51" s="4"/>
      <c r="L51" s="4"/>
      <c r="M51" s="4"/>
      <c r="N51" s="4"/>
      <c r="O51" s="4"/>
      <c r="P51" s="4"/>
      <c r="Q51" s="4"/>
    </row>
    <row r="52" spans="1:17" ht="31.5" customHeight="1" x14ac:dyDescent="0.2">
      <c r="A52" s="306" t="s">
        <v>3412</v>
      </c>
      <c r="B52" s="377" t="s">
        <v>3413</v>
      </c>
      <c r="C52" s="378"/>
      <c r="D52" s="4"/>
      <c r="E52" s="4"/>
      <c r="F52" s="4"/>
      <c r="G52" s="4"/>
      <c r="H52" s="4"/>
      <c r="I52" s="4"/>
      <c r="J52" s="4"/>
      <c r="K52" s="4"/>
      <c r="L52" s="4"/>
      <c r="M52" s="4"/>
      <c r="N52" s="4"/>
      <c r="O52" s="4"/>
      <c r="P52" s="4"/>
      <c r="Q52" s="4"/>
    </row>
    <row r="53" spans="1:17" ht="31.5" customHeight="1" x14ac:dyDescent="0.2">
      <c r="A53" s="306" t="s">
        <v>3414</v>
      </c>
      <c r="B53" s="375" t="s">
        <v>3415</v>
      </c>
      <c r="C53" s="376"/>
      <c r="D53" s="4"/>
      <c r="E53" s="4"/>
      <c r="F53" s="4"/>
      <c r="G53" s="4"/>
      <c r="H53" s="4"/>
      <c r="I53" s="4"/>
      <c r="J53" s="4"/>
      <c r="K53" s="4"/>
      <c r="L53" s="4"/>
      <c r="M53" s="4"/>
      <c r="N53" s="4"/>
      <c r="O53" s="4"/>
      <c r="P53" s="4"/>
      <c r="Q53" s="4"/>
    </row>
    <row r="54" spans="1:17" ht="31.5" customHeight="1" x14ac:dyDescent="0.2">
      <c r="A54" s="306" t="s">
        <v>3416</v>
      </c>
      <c r="B54" s="375" t="s">
        <v>3417</v>
      </c>
      <c r="C54" s="376"/>
      <c r="D54" s="4"/>
      <c r="E54" s="4"/>
      <c r="F54" s="4"/>
      <c r="G54" s="4"/>
      <c r="H54" s="4"/>
      <c r="I54" s="4"/>
      <c r="J54" s="4"/>
      <c r="K54" s="4"/>
      <c r="L54" s="4"/>
      <c r="M54" s="4"/>
      <c r="N54" s="4"/>
      <c r="O54" s="4"/>
      <c r="P54" s="4"/>
      <c r="Q54" s="4"/>
    </row>
    <row r="55" spans="1:17" ht="54.6" customHeight="1" x14ac:dyDescent="0.2">
      <c r="A55" s="306" t="s">
        <v>3418</v>
      </c>
      <c r="B55" s="375" t="s">
        <v>3419</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2024-02-06T12:21:26Z</cp:lastPrinted>
  <dcterms:created xsi:type="dcterms:W3CDTF">2022-04-01T05:14:30Z</dcterms:created>
  <dcterms:modified xsi:type="dcterms:W3CDTF">2024-02-06T12:28:25Z</dcterms:modified>
</cp:coreProperties>
</file>